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730" windowHeight="10050" activeTab="2"/>
  </bookViews>
  <sheets>
    <sheet name="COMPARATIVE JAN-DEC" sheetId="1" r:id="rId1"/>
    <sheet name="TOP TEN " sheetId="2" r:id="rId2"/>
    <sheet name="GRAPH" sheetId="3" r:id="rId3"/>
  </sheets>
  <externalReferences>
    <externalReference r:id="rId4"/>
    <externalReference r:id="rId5"/>
    <externalReference r:id="rId6"/>
  </externalReferences>
  <definedNames>
    <definedName name="a" localSheetId="0">#REF!</definedName>
    <definedName name="AE" localSheetId="0">[1]DAE2!#REF!</definedName>
    <definedName name="AEName" localSheetId="0">[1]DAE2!#REF!</definedName>
    <definedName name="AETypeLong" localSheetId="0">[1]AEType!$A$2:$A$11</definedName>
    <definedName name="AETypeLong" localSheetId="2">[1]AEType!$A$2:$A$11</definedName>
    <definedName name="AETypeLong" localSheetId="1">[1]AEType!$A$2:$A$11</definedName>
    <definedName name="AETypeLong">[2]AEType!$A$2:$A$11</definedName>
    <definedName name="asdfasdfas" localSheetId="0">#REF!</definedName>
    <definedName name="DAE4Month" localSheetId="0">[1]DAE4!$F$4</definedName>
    <definedName name="DAE4Month" localSheetId="2">[1]DAE4!$F$4</definedName>
    <definedName name="DAE4Month" localSheetId="1">[1]DAE4!$F$4</definedName>
    <definedName name="DAE4Month">[2]DAE4!$F$4</definedName>
    <definedName name="DAE4MonthString" localSheetId="0">[1]DAE4!$F$3</definedName>
    <definedName name="DAE4MonthString" localSheetId="2">[1]DAE4!$F$3</definedName>
    <definedName name="DAE4MonthString" localSheetId="1">[1]DAE4!$F$3</definedName>
    <definedName name="DAE4MonthString">[2]DAE4!$F$3</definedName>
    <definedName name="DAE4Province" localSheetId="0">[1]DAE4!$D$6</definedName>
    <definedName name="DAE4Province" localSheetId="2">[1]DAE4!$D$6</definedName>
    <definedName name="DAE4Province" localSheetId="1">[1]DAE4!$D$6</definedName>
    <definedName name="DAE4Province">[2]DAE4!$D$6</definedName>
    <definedName name="DAE4Year" localSheetId="0">[1]DAE4!$H$3</definedName>
    <definedName name="DAE4Year" localSheetId="2">[1]DAE4!$H$3</definedName>
    <definedName name="DAE4Year" localSheetId="1">[1]DAE4!$H$3</definedName>
    <definedName name="DAE4Year">[2]DAE4!$H$3</definedName>
    <definedName name="DAERMonthString" localSheetId="0">#REF!</definedName>
    <definedName name="DAERProvince1" localSheetId="0">#REF!</definedName>
    <definedName name="DAERYear" localSheetId="0">#REF!</definedName>
    <definedName name="Date" localSheetId="0">#REF!</definedName>
    <definedName name="GridLineRange0" localSheetId="0">#REF!</definedName>
    <definedName name="GridLineRange1" localSheetId="0">#REF!</definedName>
    <definedName name="GridLineRange2" localSheetId="0">#REF!</definedName>
    <definedName name="GridLineRange3" localSheetId="0">#REF!</definedName>
    <definedName name="GridLineRange4" localSheetId="0">#REF!</definedName>
    <definedName name="GridLineRange5" localSheetId="0">#REF!</definedName>
    <definedName name="lapu2" localSheetId="0">#REF!</definedName>
    <definedName name="Months" localSheetId="0">[1]Provinces!$D$1:$D$12</definedName>
    <definedName name="Months" localSheetId="2">[1]Provinces!$D$1:$D$12</definedName>
    <definedName name="Months" localSheetId="1">[1]Provinces!$D$1:$D$12</definedName>
    <definedName name="Months">[2]Provinces!$D$1:$D$12</definedName>
    <definedName name="No_of_Guest" localSheetId="0">#REF!</definedName>
    <definedName name="NoOfGuest" localSheetId="0">#REF!</definedName>
    <definedName name="ProvRegions2" localSheetId="0">[1]Provinces!$B$2:$B$97</definedName>
    <definedName name="ProvRegions2" localSheetId="2">[1]Provinces!$B$2:$B$97</definedName>
    <definedName name="ProvRegions2" localSheetId="1">[1]Provinces!$B$2:$B$97</definedName>
    <definedName name="ProvRegions2">[2]Provinces!$B$2:$B$97</definedName>
    <definedName name="Years" localSheetId="0">[1]Provinces!$E$1:$E$20</definedName>
    <definedName name="Years" localSheetId="2">[1]Provinces!$E$1:$E$20</definedName>
    <definedName name="Years" localSheetId="1">[1]Provinces!$E$1:$E$20</definedName>
    <definedName name="Years">[2]Provinces!$E$1:$E$20</definedName>
  </definedNames>
  <calcPr calcId="144525"/>
</workbook>
</file>

<file path=xl/calcChain.xml><?xml version="1.0" encoding="utf-8"?>
<calcChain xmlns="http://schemas.openxmlformats.org/spreadsheetml/2006/main">
  <c r="B55" i="3" l="1"/>
  <c r="B53" i="3"/>
  <c r="B52" i="3"/>
  <c r="B51" i="3"/>
  <c r="B50" i="3"/>
  <c r="B49" i="3"/>
  <c r="B48" i="3"/>
  <c r="B47" i="3"/>
  <c r="B46" i="3"/>
  <c r="B45" i="3"/>
  <c r="B44" i="3"/>
  <c r="B43" i="3"/>
  <c r="P42" i="3"/>
  <c r="B42" i="3"/>
  <c r="P41" i="3"/>
  <c r="B41" i="3"/>
  <c r="P40" i="3"/>
  <c r="B40" i="3"/>
  <c r="B39" i="3"/>
  <c r="B56" i="3" s="1"/>
  <c r="B21" i="3"/>
  <c r="B20" i="3"/>
  <c r="B19" i="3"/>
  <c r="B18" i="3"/>
  <c r="B17" i="3"/>
  <c r="P4" i="3" s="1"/>
  <c r="B16" i="3"/>
  <c r="B15" i="3"/>
  <c r="B14" i="3"/>
  <c r="B13" i="3"/>
  <c r="B12" i="3"/>
  <c r="B11" i="3"/>
  <c r="P3" i="3" s="1"/>
  <c r="B10" i="3"/>
  <c r="B9" i="3"/>
  <c r="B8" i="3"/>
  <c r="B7" i="3"/>
  <c r="B6" i="3"/>
  <c r="P5" i="3"/>
  <c r="B5" i="3"/>
  <c r="B4" i="3"/>
  <c r="B3" i="3"/>
  <c r="B2" i="3"/>
  <c r="B22" i="3" s="1"/>
  <c r="D38" i="2"/>
  <c r="F37" i="2"/>
  <c r="E37" i="2"/>
  <c r="E36" i="2"/>
  <c r="F36" i="2" s="1"/>
  <c r="F35" i="2"/>
  <c r="E35" i="2"/>
  <c r="E34" i="2"/>
  <c r="F34" i="2" s="1"/>
  <c r="F33" i="2"/>
  <c r="E33" i="2"/>
  <c r="E32" i="2"/>
  <c r="F32" i="2" s="1"/>
  <c r="F31" i="2"/>
  <c r="E31" i="2"/>
  <c r="F30" i="2"/>
  <c r="E29" i="2"/>
  <c r="F29" i="2" s="1"/>
  <c r="F28" i="2"/>
  <c r="E28" i="2"/>
  <c r="E27" i="2"/>
  <c r="E38" i="2" s="1"/>
  <c r="E139" i="1"/>
  <c r="B133" i="1"/>
  <c r="B138" i="1" s="1"/>
  <c r="B129" i="1"/>
  <c r="E129" i="1" s="1"/>
  <c r="B125" i="1"/>
  <c r="E125" i="1" s="1"/>
  <c r="B124" i="1"/>
  <c r="B126" i="1" s="1"/>
  <c r="B116" i="1"/>
  <c r="B115" i="1"/>
  <c r="E115" i="1" s="1"/>
  <c r="B114" i="1"/>
  <c r="B113" i="1"/>
  <c r="E113" i="1" s="1"/>
  <c r="B112" i="1"/>
  <c r="E112" i="1" s="1"/>
  <c r="B108" i="1"/>
  <c r="E108" i="1" s="1"/>
  <c r="B107" i="1"/>
  <c r="E107" i="1" s="1"/>
  <c r="B106" i="1"/>
  <c r="B109" i="1" s="1"/>
  <c r="B102" i="1"/>
  <c r="B101" i="1"/>
  <c r="E101" i="1" s="1"/>
  <c r="B100" i="1"/>
  <c r="E100" i="1" s="1"/>
  <c r="B99" i="1"/>
  <c r="E99" i="1" s="1"/>
  <c r="B98" i="1"/>
  <c r="B103" i="1" s="1"/>
  <c r="B94" i="1"/>
  <c r="E94" i="1" s="1"/>
  <c r="B93" i="1"/>
  <c r="E93" i="1" s="1"/>
  <c r="B92" i="1"/>
  <c r="E92" i="1" s="1"/>
  <c r="B91" i="1"/>
  <c r="E91" i="1" s="1"/>
  <c r="B90" i="1"/>
  <c r="E90" i="1" s="1"/>
  <c r="B89" i="1"/>
  <c r="B95" i="1" s="1"/>
  <c r="B85" i="1"/>
  <c r="E85" i="1" s="1"/>
  <c r="B84" i="1"/>
  <c r="E84" i="1" s="1"/>
  <c r="B83" i="1"/>
  <c r="E83" i="1" s="1"/>
  <c r="B82" i="1"/>
  <c r="E82" i="1" s="1"/>
  <c r="B81" i="1"/>
  <c r="E81" i="1" s="1"/>
  <c r="E80" i="1"/>
  <c r="B80" i="1"/>
  <c r="B79" i="1"/>
  <c r="E79" i="1" s="1"/>
  <c r="B74" i="1"/>
  <c r="E74" i="1" s="1"/>
  <c r="B73" i="1"/>
  <c r="B72" i="1"/>
  <c r="E71" i="1"/>
  <c r="B71" i="1"/>
  <c r="B70" i="1"/>
  <c r="E70" i="1" s="1"/>
  <c r="B66" i="1"/>
  <c r="E66" i="1" s="1"/>
  <c r="E65" i="1"/>
  <c r="B65" i="1"/>
  <c r="B64" i="1"/>
  <c r="E64" i="1" s="1"/>
  <c r="B58" i="1"/>
  <c r="E58" i="1" s="1"/>
  <c r="E57" i="1"/>
  <c r="B57" i="1"/>
  <c r="B56" i="1"/>
  <c r="E56" i="1" s="1"/>
  <c r="E55" i="1"/>
  <c r="B55" i="1"/>
  <c r="B54" i="1"/>
  <c r="E54" i="1" s="1"/>
  <c r="B53" i="1"/>
  <c r="E52" i="1"/>
  <c r="B52" i="1"/>
  <c r="B48" i="1"/>
  <c r="B47" i="1"/>
  <c r="B46" i="1"/>
  <c r="E46" i="1" s="1"/>
  <c r="E45" i="1"/>
  <c r="B45" i="1"/>
  <c r="B44" i="1"/>
  <c r="E44" i="1" s="1"/>
  <c r="E43" i="1"/>
  <c r="B43" i="1"/>
  <c r="B39" i="1"/>
  <c r="B38" i="1"/>
  <c r="E38" i="1" s="1"/>
  <c r="B37" i="1"/>
  <c r="B36" i="1"/>
  <c r="E36" i="1" s="1"/>
  <c r="B35" i="1"/>
  <c r="E31" i="1"/>
  <c r="B31" i="1"/>
  <c r="B30" i="1"/>
  <c r="E30" i="1" s="1"/>
  <c r="E29" i="1"/>
  <c r="B29" i="1"/>
  <c r="B28" i="1"/>
  <c r="B27" i="1"/>
  <c r="E27" i="1" s="1"/>
  <c r="B26" i="1"/>
  <c r="B25" i="1"/>
  <c r="E25" i="1" s="1"/>
  <c r="B24" i="1"/>
  <c r="E24" i="1" s="1"/>
  <c r="B23" i="1"/>
  <c r="B16" i="1"/>
  <c r="B15" i="1"/>
  <c r="B17" i="1" s="1"/>
  <c r="P43" i="3" l="1"/>
  <c r="P6" i="3"/>
  <c r="F38" i="2"/>
  <c r="C37" i="2"/>
  <c r="C35" i="2"/>
  <c r="C33" i="2"/>
  <c r="C31" i="2"/>
  <c r="C30" i="2"/>
  <c r="C28" i="2"/>
  <c r="C27" i="2"/>
  <c r="F27" i="2"/>
  <c r="C29" i="2"/>
  <c r="C32" i="2"/>
  <c r="C34" i="2"/>
  <c r="C36" i="2"/>
  <c r="B136" i="1"/>
  <c r="E17" i="1"/>
  <c r="E16" i="1"/>
  <c r="B32" i="1"/>
  <c r="E23" i="1"/>
  <c r="B40" i="1"/>
  <c r="E109" i="1"/>
  <c r="E126" i="1"/>
  <c r="E15" i="1"/>
  <c r="E35" i="1"/>
  <c r="E37" i="1"/>
  <c r="E39" i="1"/>
  <c r="B49" i="1"/>
  <c r="E48" i="1"/>
  <c r="B59" i="1"/>
  <c r="B67" i="1"/>
  <c r="B75" i="1"/>
  <c r="B86" i="1"/>
  <c r="E95" i="1"/>
  <c r="E103" i="1"/>
  <c r="E138" i="1"/>
  <c r="E89" i="1"/>
  <c r="B117" i="1"/>
  <c r="E98" i="1"/>
  <c r="E133" i="1"/>
  <c r="C38" i="2" l="1"/>
  <c r="E75" i="1"/>
  <c r="E67" i="1"/>
  <c r="E59" i="1"/>
  <c r="E49" i="1"/>
  <c r="E40" i="1"/>
  <c r="E117" i="1"/>
  <c r="E86" i="1"/>
  <c r="B131" i="1"/>
  <c r="E32" i="1"/>
  <c r="E136" i="1"/>
  <c r="B137" i="1" l="1"/>
  <c r="E131" i="1"/>
  <c r="E137" i="1" l="1"/>
  <c r="B135" i="1"/>
  <c r="C135" i="1" l="1"/>
  <c r="C116" i="1"/>
  <c r="C113" i="1"/>
  <c r="C107" i="1"/>
  <c r="C106" i="1"/>
  <c r="C101" i="1"/>
  <c r="C99" i="1"/>
  <c r="C93" i="1"/>
  <c r="C91" i="1"/>
  <c r="C89" i="1"/>
  <c r="C85" i="1"/>
  <c r="C83" i="1"/>
  <c r="C139" i="1"/>
  <c r="E135" i="1"/>
  <c r="C64" i="1"/>
  <c r="C44" i="1"/>
  <c r="C30" i="1"/>
  <c r="C38" i="1"/>
  <c r="C36" i="1"/>
  <c r="C27" i="1"/>
  <c r="C26" i="1"/>
  <c r="C81" i="1"/>
  <c r="C79" i="1"/>
  <c r="C74" i="1"/>
  <c r="C73" i="1"/>
  <c r="C72" i="1"/>
  <c r="C70" i="1"/>
  <c r="C66" i="1"/>
  <c r="C58" i="1"/>
  <c r="C56" i="1"/>
  <c r="C54" i="1"/>
  <c r="C53" i="1"/>
  <c r="C46" i="1"/>
  <c r="C24" i="1"/>
  <c r="C15" i="1"/>
  <c r="C17" i="1"/>
  <c r="C28" i="1"/>
  <c r="C35" i="1"/>
  <c r="C39" i="1"/>
  <c r="C109" i="1"/>
  <c r="C126" i="1"/>
  <c r="C29" i="1"/>
  <c r="C43" i="1"/>
  <c r="C47" i="1"/>
  <c r="C52" i="1"/>
  <c r="C57" i="1"/>
  <c r="C65" i="1"/>
  <c r="C71" i="1"/>
  <c r="C95" i="1"/>
  <c r="C102" i="1"/>
  <c r="C25" i="1"/>
  <c r="C84" i="1"/>
  <c r="C90" i="1"/>
  <c r="C94" i="1"/>
  <c r="C100" i="1"/>
  <c r="C112" i="1"/>
  <c r="C125" i="1"/>
  <c r="C133" i="1"/>
  <c r="C16" i="1"/>
  <c r="C37" i="1"/>
  <c r="C48" i="1"/>
  <c r="C23" i="1"/>
  <c r="C31" i="1"/>
  <c r="C45" i="1"/>
  <c r="C55" i="1"/>
  <c r="C80" i="1"/>
  <c r="C103" i="1"/>
  <c r="C114" i="1"/>
  <c r="C138" i="1"/>
  <c r="C82" i="1"/>
  <c r="C92" i="1"/>
  <c r="C98" i="1"/>
  <c r="C108" i="1"/>
  <c r="C115" i="1"/>
  <c r="C124" i="1"/>
  <c r="C129" i="1"/>
  <c r="C75" i="1"/>
  <c r="C67" i="1"/>
  <c r="C59" i="1"/>
  <c r="C117" i="1"/>
  <c r="C32" i="1"/>
  <c r="C136" i="1"/>
  <c r="C49" i="1"/>
  <c r="C40" i="1"/>
  <c r="C86" i="1"/>
  <c r="C131" i="1"/>
  <c r="C137" i="1"/>
</calcChain>
</file>

<file path=xl/sharedStrings.xml><?xml version="1.0" encoding="utf-8"?>
<sst xmlns="http://schemas.openxmlformats.org/spreadsheetml/2006/main" count="196" uniqueCount="148">
  <si>
    <t>FORM A (Sum) Annual Report</t>
  </si>
  <si>
    <t>REGION VII</t>
  </si>
  <si>
    <t>January-December 2013 (Partial Report)</t>
  </si>
  <si>
    <t>REPORT ON THE REGIONAL DISTRIBUTION OF TRAVELERS</t>
  </si>
  <si>
    <t>BOHOL</t>
  </si>
  <si>
    <t>COUNTRY OF RESIDENCE</t>
  </si>
  <si>
    <t>TOTAL 2013</t>
  </si>
  <si>
    <t>% Share from Total Arrivals</t>
  </si>
  <si>
    <t>TOTAL 2012</t>
  </si>
  <si>
    <t>GROWTH RATE</t>
  </si>
  <si>
    <t>PHILIPPINE RESIDENTS</t>
  </si>
  <si>
    <t xml:space="preserve">   FILIPINO NATIONALITY</t>
  </si>
  <si>
    <t xml:space="preserve">   FOREIGN NATIONALITY</t>
  </si>
  <si>
    <t>TOTAL PHILIPPINE RESIDENTS</t>
  </si>
  <si>
    <t>NON-PHILIPPINE RESIDENTS</t>
  </si>
  <si>
    <t>ASIA</t>
  </si>
  <si>
    <t xml:space="preserve">   ASEAN</t>
  </si>
  <si>
    <t xml:space="preserve">       BRUNEI</t>
  </si>
  <si>
    <t xml:space="preserve">       CAMBODIA</t>
  </si>
  <si>
    <t xml:space="preserve">       INDONESIA</t>
  </si>
  <si>
    <t xml:space="preserve">       LAOS</t>
  </si>
  <si>
    <t xml:space="preserve">       MALAYSIA</t>
  </si>
  <si>
    <t xml:space="preserve">       MYANMAR</t>
  </si>
  <si>
    <t xml:space="preserve">       SINGAPORE</t>
  </si>
  <si>
    <t xml:space="preserve">       THAILAND</t>
  </si>
  <si>
    <t xml:space="preserve">       VIETNAM</t>
  </si>
  <si>
    <t xml:space="preserve">                 SUB-TOTAL</t>
  </si>
  <si>
    <t xml:space="preserve">   EAST ASIA</t>
  </si>
  <si>
    <t xml:space="preserve">       CHINA</t>
  </si>
  <si>
    <t xml:space="preserve">       HONGKONG</t>
  </si>
  <si>
    <t xml:space="preserve">       JAPAN</t>
  </si>
  <si>
    <t xml:space="preserve">       KOREA</t>
  </si>
  <si>
    <t xml:space="preserve">       TAIWAN</t>
  </si>
  <si>
    <t xml:space="preserve">                SUB-TOTAL</t>
  </si>
  <si>
    <t xml:space="preserve">   SOUTH ASIA</t>
  </si>
  <si>
    <t xml:space="preserve">       BANGLADESH</t>
  </si>
  <si>
    <t xml:space="preserve">       INDIA</t>
  </si>
  <si>
    <t xml:space="preserve">       IRAN</t>
  </si>
  <si>
    <t xml:space="preserve">       NEPAL</t>
  </si>
  <si>
    <t xml:space="preserve">       PAKISTAN</t>
  </si>
  <si>
    <t xml:space="preserve">       SRI LANKA</t>
  </si>
  <si>
    <t xml:space="preserve">   MIDDLE EAST</t>
  </si>
  <si>
    <t xml:space="preserve">       BAHRAIN</t>
  </si>
  <si>
    <t xml:space="preserve">       EGYPT</t>
  </si>
  <si>
    <t xml:space="preserve">       ISRAEL</t>
  </si>
  <si>
    <t xml:space="preserve">       JORDAN</t>
  </si>
  <si>
    <t xml:space="preserve">       KUWAIT</t>
  </si>
  <si>
    <t xml:space="preserve">       SAUDI ARABIA</t>
  </si>
  <si>
    <t xml:space="preserve">      UNITED ARAB EMIRATES</t>
  </si>
  <si>
    <t>AMERICA</t>
  </si>
  <si>
    <t xml:space="preserve">   NORTH AMERICA</t>
  </si>
  <si>
    <t xml:space="preserve">       CANADA</t>
  </si>
  <si>
    <t xml:space="preserve">       MEXICO</t>
  </si>
  <si>
    <t xml:space="preserve">       USA</t>
  </si>
  <si>
    <t xml:space="preserve">   SOUTH AMERICA</t>
  </si>
  <si>
    <t xml:space="preserve">       ARGENTINA</t>
  </si>
  <si>
    <t xml:space="preserve">       BRAZIL</t>
  </si>
  <si>
    <t xml:space="preserve">       COLOMBIA</t>
  </si>
  <si>
    <t xml:space="preserve">       PERU</t>
  </si>
  <si>
    <t xml:space="preserve">       VENEZUELA</t>
  </si>
  <si>
    <t>EUROPE</t>
  </si>
  <si>
    <t xml:space="preserve">   WESTERN EUROPE</t>
  </si>
  <si>
    <t xml:space="preserve">       AUSTRIA</t>
  </si>
  <si>
    <t xml:space="preserve">       BELGIUM</t>
  </si>
  <si>
    <t xml:space="preserve">       FRANCE</t>
  </si>
  <si>
    <t xml:space="preserve">       GERMANY</t>
  </si>
  <si>
    <t xml:space="preserve">       LUXEMBOURG</t>
  </si>
  <si>
    <t xml:space="preserve">       NETHERLANDS</t>
  </si>
  <si>
    <t xml:space="preserve">       SWITZERLAND</t>
  </si>
  <si>
    <t xml:space="preserve">   NORTHERN EUROPE</t>
  </si>
  <si>
    <t xml:space="preserve">       DENMARK</t>
  </si>
  <si>
    <t xml:space="preserve">       FINLAND</t>
  </si>
  <si>
    <t xml:space="preserve">       IRELAND</t>
  </si>
  <si>
    <t xml:space="preserve">       NORWAY</t>
  </si>
  <si>
    <t xml:space="preserve">       SWEDEN </t>
  </si>
  <si>
    <t xml:space="preserve">       UNITED KINGDOM</t>
  </si>
  <si>
    <t xml:space="preserve">   SOUTHERN EUROPE</t>
  </si>
  <si>
    <t xml:space="preserve">       GREECE</t>
  </si>
  <si>
    <t xml:space="preserve">       ITALY</t>
  </si>
  <si>
    <t xml:space="preserve">       PORTUGAL</t>
  </si>
  <si>
    <t xml:space="preserve">       SPAIN</t>
  </si>
  <si>
    <t xml:space="preserve">       UNION OF SERBIA AND MONTENEGRO</t>
  </si>
  <si>
    <t xml:space="preserve">   EASTERN EUROPE</t>
  </si>
  <si>
    <t xml:space="preserve">       COMMONWEALTH OF INDEPENDENT STATES </t>
  </si>
  <si>
    <t xml:space="preserve">       POLAND</t>
  </si>
  <si>
    <t xml:space="preserve">       RUSSIA</t>
  </si>
  <si>
    <t>AUSTRALASIA/PACIFIC</t>
  </si>
  <si>
    <t xml:space="preserve">       AUSTRALIA</t>
  </si>
  <si>
    <t xml:space="preserve">       GUAM</t>
  </si>
  <si>
    <t xml:space="preserve">       NAURU</t>
  </si>
  <si>
    <t xml:space="preserve">       NEW ZEALAND</t>
  </si>
  <si>
    <t xml:space="preserve">       PAPUA NEW GUINEA</t>
  </si>
  <si>
    <t>AFRICA</t>
  </si>
  <si>
    <t xml:space="preserve">       NIGERIA</t>
  </si>
  <si>
    <t xml:space="preserve">       SOUTH AFRICA</t>
  </si>
  <si>
    <t xml:space="preserve">OTHERS AND UNSPECIFIED </t>
  </si>
  <si>
    <t>RESIDENCES</t>
  </si>
  <si>
    <t>TOTAL NON-PHILIPPINE RESIDENTS</t>
  </si>
  <si>
    <t>OVERSEAS FILIPINOS*</t>
  </si>
  <si>
    <t>GRAND TOTAL GUEST ARRIVALS</t>
  </si>
  <si>
    <t xml:space="preserve">   Total Philippine Residents</t>
  </si>
  <si>
    <t xml:space="preserve">   Total Non-Philippine Residents</t>
  </si>
  <si>
    <t xml:space="preserve">   Total Overseas Filipinos</t>
  </si>
  <si>
    <t xml:space="preserve">   Total Guest with Unidentified Residence</t>
  </si>
  <si>
    <t>* Philippine passport holders permanently residing abroad; excludes overseas Filipino workers</t>
  </si>
  <si>
    <t>DEPARTMENT OF TOURISM-7</t>
  </si>
  <si>
    <t>TOP TEN MARKETS IN BOHOL</t>
  </si>
  <si>
    <t>JANUARY-DECEMBER 2013</t>
  </si>
  <si>
    <t>%</t>
  </si>
  <si>
    <t>GROWTH</t>
  </si>
  <si>
    <t>COUNTRY</t>
  </si>
  <si>
    <t>SHARE</t>
  </si>
  <si>
    <t>VOLUME</t>
  </si>
  <si>
    <t>RATE</t>
  </si>
  <si>
    <t>KOREA</t>
  </si>
  <si>
    <t>CHINA</t>
  </si>
  <si>
    <t>USA</t>
  </si>
  <si>
    <t>JAPAN</t>
  </si>
  <si>
    <t>TAIWAN</t>
  </si>
  <si>
    <t>GERMANY</t>
  </si>
  <si>
    <t>FRANCE</t>
  </si>
  <si>
    <t>AUSTRALIA</t>
  </si>
  <si>
    <t>RUSSIA</t>
  </si>
  <si>
    <t>CANADA</t>
  </si>
  <si>
    <t>OTHERS</t>
  </si>
  <si>
    <t>TOTAL</t>
  </si>
  <si>
    <t>DOMESTIC ARRIVAL</t>
  </si>
  <si>
    <t>ANDA</t>
  </si>
  <si>
    <t>BACLAYON</t>
  </si>
  <si>
    <t>DAUIS</t>
  </si>
  <si>
    <t>BIEN UNIDO</t>
  </si>
  <si>
    <t>PANGLAO</t>
  </si>
  <si>
    <t>BILAR</t>
  </si>
  <si>
    <t>TAGBILARAN</t>
  </si>
  <si>
    <t>BUENAVISTA</t>
  </si>
  <si>
    <t xml:space="preserve">CALAPE </t>
  </si>
  <si>
    <t>CANDIJAY</t>
  </si>
  <si>
    <t>CARMEN</t>
  </si>
  <si>
    <t>DANAO</t>
  </si>
  <si>
    <t>JAGNA</t>
  </si>
  <si>
    <t>LILA</t>
  </si>
  <si>
    <t>LOBOC</t>
  </si>
  <si>
    <t>LOON</t>
  </si>
  <si>
    <t>MARIBOJOC</t>
  </si>
  <si>
    <t>TALIBON</t>
  </si>
  <si>
    <t>TUBIGON</t>
  </si>
  <si>
    <t>VALENCIA</t>
  </si>
  <si>
    <t>FOREIGN ARRIVAL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</si>
</sst>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b/>
      <sz val="11"/>
      <name val="Balloonist SF"/>
    </font>
    <font>
      <sz val="11"/>
      <name val="Balloonist SF"/>
    </font>
    <font>
      <sz val="11"/>
      <name val="Baskerville Old Face"/>
      <family val="1"/>
    </font>
    <font>
      <sz val="11"/>
      <name val="Franklin Gothic Medium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5">
    <xf numFmtId="0" fontId="0" fillId="0" borderId="0" xfId="0"/>
    <xf numFmtId="0" fontId="3" fillId="2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4" fillId="3" borderId="0" xfId="1" applyFont="1" applyFill="1" applyProtection="1">
      <protection locked="0"/>
    </xf>
    <xf numFmtId="10" fontId="4" fillId="3" borderId="0" xfId="1" applyNumberFormat="1" applyFont="1" applyFill="1" applyProtection="1">
      <protection locked="0"/>
    </xf>
    <xf numFmtId="0" fontId="2" fillId="0" borderId="0" xfId="1" applyProtection="1">
      <protection locked="0"/>
    </xf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3" fillId="3" borderId="0" xfId="1" applyFont="1" applyFill="1" applyAlignment="1" applyProtection="1">
      <protection locked="0"/>
    </xf>
    <xf numFmtId="10" fontId="4" fillId="3" borderId="0" xfId="1" applyNumberFormat="1" applyFont="1" applyFill="1" applyAlignment="1" applyProtection="1">
      <protection locked="0"/>
    </xf>
    <xf numFmtId="0" fontId="2" fillId="0" borderId="0" xfId="1" applyAlignment="1" applyProtection="1">
      <protection locked="0"/>
    </xf>
    <xf numFmtId="0" fontId="3" fillId="0" borderId="0" xfId="1" applyFont="1" applyAlignment="1" applyProtection="1">
      <protection locked="0"/>
    </xf>
    <xf numFmtId="0" fontId="2" fillId="2" borderId="0" xfId="1" applyFill="1" applyProtection="1">
      <protection locked="0"/>
    </xf>
    <xf numFmtId="0" fontId="3" fillId="3" borderId="0" xfId="1" applyFont="1" applyFill="1" applyProtection="1"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Protection="1">
      <protection locked="0"/>
    </xf>
    <xf numFmtId="0" fontId="4" fillId="4" borderId="1" xfId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5" borderId="2" xfId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center" vertical="center" wrapText="1"/>
      <protection locked="0"/>
    </xf>
    <xf numFmtId="10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Fill="1" applyAlignment="1" applyProtection="1">
      <alignment horizontal="center" vertical="center"/>
    </xf>
    <xf numFmtId="0" fontId="2" fillId="4" borderId="0" xfId="1" applyFill="1" applyAlignment="1" applyProtection="1">
      <alignment horizontal="center" vertical="center"/>
    </xf>
    <xf numFmtId="0" fontId="8" fillId="6" borderId="3" xfId="1" applyFont="1" applyFill="1" applyBorder="1" applyProtection="1"/>
    <xf numFmtId="0" fontId="4" fillId="6" borderId="3" xfId="1" applyFont="1" applyFill="1" applyBorder="1" applyProtection="1"/>
    <xf numFmtId="10" fontId="4" fillId="6" borderId="4" xfId="1" applyNumberFormat="1" applyFont="1" applyFill="1" applyBorder="1" applyProtection="1"/>
    <xf numFmtId="0" fontId="4" fillId="6" borderId="4" xfId="1" applyFont="1" applyFill="1" applyBorder="1" applyProtection="1">
      <protection locked="0"/>
    </xf>
    <xf numFmtId="10" fontId="4" fillId="6" borderId="3" xfId="1" applyNumberFormat="1" applyFont="1" applyFill="1" applyBorder="1" applyProtection="1">
      <protection locked="0"/>
    </xf>
    <xf numFmtId="0" fontId="2" fillId="3" borderId="0" xfId="1" applyFill="1" applyProtection="1">
      <protection locked="0"/>
    </xf>
    <xf numFmtId="0" fontId="2" fillId="6" borderId="0" xfId="1" applyFill="1" applyProtection="1">
      <protection locked="0"/>
    </xf>
    <xf numFmtId="0" fontId="4" fillId="6" borderId="5" xfId="1" applyFont="1" applyFill="1" applyBorder="1" applyProtection="1"/>
    <xf numFmtId="0" fontId="4" fillId="6" borderId="6" xfId="1" applyFont="1" applyFill="1" applyBorder="1" applyProtection="1"/>
    <xf numFmtId="10" fontId="4" fillId="6" borderId="7" xfId="1" applyNumberFormat="1" applyFont="1" applyFill="1" applyBorder="1" applyProtection="1"/>
    <xf numFmtId="0" fontId="4" fillId="6" borderId="7" xfId="1" applyFont="1" applyFill="1" applyBorder="1" applyProtection="1">
      <protection locked="0"/>
    </xf>
    <xf numFmtId="10" fontId="4" fillId="6" borderId="6" xfId="1" applyNumberFormat="1" applyFont="1" applyFill="1" applyBorder="1" applyProtection="1">
      <protection locked="0"/>
    </xf>
    <xf numFmtId="0" fontId="2" fillId="7" borderId="0" xfId="1" applyFill="1" applyProtection="1">
      <protection locked="0"/>
    </xf>
    <xf numFmtId="0" fontId="9" fillId="2" borderId="5" xfId="1" applyFont="1" applyFill="1" applyBorder="1" applyProtection="1"/>
    <xf numFmtId="164" fontId="4" fillId="2" borderId="1" xfId="2" applyNumberFormat="1" applyFont="1" applyFill="1" applyBorder="1" applyProtection="1"/>
    <xf numFmtId="10" fontId="4" fillId="2" borderId="2" xfId="1" applyNumberFormat="1" applyFont="1" applyFill="1" applyBorder="1" applyProtection="1"/>
    <xf numFmtId="164" fontId="4" fillId="2" borderId="2" xfId="2" applyNumberFormat="1" applyFont="1" applyFill="1" applyBorder="1" applyProtection="1">
      <protection locked="0"/>
    </xf>
    <xf numFmtId="10" fontId="4" fillId="3" borderId="1" xfId="1" applyNumberFormat="1" applyFont="1" applyFill="1" applyBorder="1" applyProtection="1">
      <protection locked="0"/>
    </xf>
    <xf numFmtId="0" fontId="4" fillId="8" borderId="5" xfId="1" applyFont="1" applyFill="1" applyBorder="1" applyProtection="1"/>
    <xf numFmtId="164" fontId="4" fillId="8" borderId="1" xfId="2" applyNumberFormat="1" applyFont="1" applyFill="1" applyBorder="1" applyProtection="1"/>
    <xf numFmtId="10" fontId="4" fillId="8" borderId="2" xfId="1" applyNumberFormat="1" applyFont="1" applyFill="1" applyBorder="1" applyProtection="1"/>
    <xf numFmtId="10" fontId="4" fillId="8" borderId="1" xfId="1" applyNumberFormat="1" applyFont="1" applyFill="1" applyBorder="1" applyProtection="1">
      <protection locked="0"/>
    </xf>
    <xf numFmtId="0" fontId="2" fillId="3" borderId="0" xfId="1" applyFill="1" applyProtection="1"/>
    <xf numFmtId="0" fontId="2" fillId="8" borderId="0" xfId="1" applyFill="1" applyProtection="1"/>
    <xf numFmtId="0" fontId="8" fillId="6" borderId="5" xfId="1" applyFont="1" applyFill="1" applyBorder="1" applyProtection="1"/>
    <xf numFmtId="164" fontId="4" fillId="6" borderId="3" xfId="2" applyNumberFormat="1" applyFont="1" applyFill="1" applyBorder="1" applyProtection="1"/>
    <xf numFmtId="164" fontId="4" fillId="6" borderId="4" xfId="2" applyNumberFormat="1" applyFont="1" applyFill="1" applyBorder="1" applyProtection="1">
      <protection locked="0"/>
    </xf>
    <xf numFmtId="164" fontId="4" fillId="6" borderId="5" xfId="2" applyNumberFormat="1" applyFont="1" applyFill="1" applyBorder="1" applyProtection="1"/>
    <xf numFmtId="10" fontId="4" fillId="6" borderId="8" xfId="1" applyNumberFormat="1" applyFont="1" applyFill="1" applyBorder="1" applyProtection="1"/>
    <xf numFmtId="164" fontId="4" fillId="6" borderId="8" xfId="2" applyNumberFormat="1" applyFont="1" applyFill="1" applyBorder="1" applyProtection="1">
      <protection locked="0"/>
    </xf>
    <xf numFmtId="10" fontId="4" fillId="6" borderId="5" xfId="1" applyNumberFormat="1" applyFont="1" applyFill="1" applyBorder="1" applyProtection="1">
      <protection locked="0"/>
    </xf>
    <xf numFmtId="0" fontId="4" fillId="3" borderId="5" xfId="1" applyFont="1" applyFill="1" applyBorder="1" applyProtection="1"/>
    <xf numFmtId="164" fontId="4" fillId="3" borderId="5" xfId="2" applyNumberFormat="1" applyFont="1" applyFill="1" applyBorder="1" applyProtection="1"/>
    <xf numFmtId="10" fontId="4" fillId="3" borderId="8" xfId="1" applyNumberFormat="1" applyFont="1" applyFill="1" applyBorder="1" applyProtection="1"/>
    <xf numFmtId="164" fontId="4" fillId="3" borderId="8" xfId="2" applyNumberFormat="1" applyFont="1" applyFill="1" applyBorder="1" applyProtection="1">
      <protection locked="0"/>
    </xf>
    <xf numFmtId="10" fontId="4" fillId="3" borderId="5" xfId="1" applyNumberFormat="1" applyFont="1" applyFill="1" applyBorder="1" applyProtection="1">
      <protection locked="0"/>
    </xf>
    <xf numFmtId="0" fontId="9" fillId="3" borderId="5" xfId="1" applyFont="1" applyFill="1" applyBorder="1" applyProtection="1"/>
    <xf numFmtId="164" fontId="4" fillId="3" borderId="6" xfId="2" applyNumberFormat="1" applyFont="1" applyFill="1" applyBorder="1" applyProtection="1"/>
    <xf numFmtId="10" fontId="4" fillId="3" borderId="7" xfId="1" applyNumberFormat="1" applyFont="1" applyFill="1" applyBorder="1" applyProtection="1"/>
    <xf numFmtId="164" fontId="4" fillId="3" borderId="7" xfId="2" applyNumberFormat="1" applyFont="1" applyFill="1" applyBorder="1" applyProtection="1">
      <protection locked="0"/>
    </xf>
    <xf numFmtId="10" fontId="4" fillId="3" borderId="6" xfId="1" applyNumberFormat="1" applyFont="1" applyFill="1" applyBorder="1" applyProtection="1">
      <protection locked="0"/>
    </xf>
    <xf numFmtId="0" fontId="9" fillId="9" borderId="5" xfId="1" applyFont="1" applyFill="1" applyBorder="1" applyProtection="1"/>
    <xf numFmtId="164" fontId="4" fillId="9" borderId="1" xfId="2" applyNumberFormat="1" applyFont="1" applyFill="1" applyBorder="1" applyProtection="1"/>
    <xf numFmtId="10" fontId="4" fillId="9" borderId="2" xfId="1" applyNumberFormat="1" applyFont="1" applyFill="1" applyBorder="1" applyProtection="1"/>
    <xf numFmtId="164" fontId="9" fillId="9" borderId="1" xfId="2" applyNumberFormat="1" applyFont="1" applyFill="1" applyBorder="1" applyProtection="1"/>
    <xf numFmtId="10" fontId="4" fillId="9" borderId="1" xfId="1" applyNumberFormat="1" applyFont="1" applyFill="1" applyBorder="1" applyProtection="1">
      <protection locked="0"/>
    </xf>
    <xf numFmtId="0" fontId="2" fillId="10" borderId="0" xfId="1" applyFill="1" applyProtection="1"/>
    <xf numFmtId="0" fontId="9" fillId="6" borderId="5" xfId="1" applyFont="1" applyFill="1" applyBorder="1" applyProtection="1"/>
    <xf numFmtId="164" fontId="4" fillId="6" borderId="1" xfId="2" applyNumberFormat="1" applyFont="1" applyFill="1" applyBorder="1" applyProtection="1"/>
    <xf numFmtId="10" fontId="4" fillId="6" borderId="2" xfId="1" applyNumberFormat="1" applyFont="1" applyFill="1" applyBorder="1" applyProtection="1"/>
    <xf numFmtId="164" fontId="4" fillId="6" borderId="2" xfId="2" applyNumberFormat="1" applyFont="1" applyFill="1" applyBorder="1" applyProtection="1">
      <protection locked="0"/>
    </xf>
    <xf numFmtId="10" fontId="4" fillId="6" borderId="1" xfId="1" applyNumberFormat="1" applyFont="1" applyFill="1" applyBorder="1" applyProtection="1">
      <protection locked="0"/>
    </xf>
    <xf numFmtId="164" fontId="4" fillId="9" borderId="2" xfId="2" applyNumberFormat="1" applyFont="1" applyFill="1" applyBorder="1" applyProtection="1">
      <protection locked="0"/>
    </xf>
    <xf numFmtId="0" fontId="2" fillId="3" borderId="0" xfId="1" applyFill="1" applyBorder="1" applyProtection="1">
      <protection locked="0"/>
    </xf>
    <xf numFmtId="0" fontId="2" fillId="3" borderId="9" xfId="1" applyFill="1" applyBorder="1" applyProtection="1">
      <protection locked="0"/>
    </xf>
    <xf numFmtId="0" fontId="2" fillId="7" borderId="9" xfId="1" applyFill="1" applyBorder="1" applyProtection="1">
      <protection locked="0"/>
    </xf>
    <xf numFmtId="0" fontId="9" fillId="6" borderId="6" xfId="1" applyFont="1" applyFill="1" applyBorder="1" applyProtection="1"/>
    <xf numFmtId="0" fontId="4" fillId="9" borderId="5" xfId="1" applyFont="1" applyFill="1" applyBorder="1" applyProtection="1"/>
    <xf numFmtId="164" fontId="4" fillId="9" borderId="3" xfId="2" applyNumberFormat="1" applyFont="1" applyFill="1" applyBorder="1" applyProtection="1"/>
    <xf numFmtId="10" fontId="4" fillId="9" borderId="4" xfId="1" applyNumberFormat="1" applyFont="1" applyFill="1" applyBorder="1" applyProtection="1"/>
    <xf numFmtId="164" fontId="4" fillId="9" borderId="4" xfId="2" applyNumberFormat="1" applyFont="1" applyFill="1" applyBorder="1" applyProtection="1">
      <protection locked="0"/>
    </xf>
    <xf numFmtId="10" fontId="4" fillId="9" borderId="3" xfId="1" applyNumberFormat="1" applyFont="1" applyFill="1" applyBorder="1" applyProtection="1">
      <protection locked="0"/>
    </xf>
    <xf numFmtId="164" fontId="4" fillId="9" borderId="6" xfId="2" applyNumberFormat="1" applyFont="1" applyFill="1" applyBorder="1" applyProtection="1"/>
    <xf numFmtId="10" fontId="4" fillId="9" borderId="7" xfId="1" applyNumberFormat="1" applyFont="1" applyFill="1" applyBorder="1" applyProtection="1"/>
    <xf numFmtId="164" fontId="4" fillId="9" borderId="7" xfId="2" applyNumberFormat="1" applyFont="1" applyFill="1" applyBorder="1" applyProtection="1">
      <protection locked="0"/>
    </xf>
    <xf numFmtId="10" fontId="4" fillId="9" borderId="6" xfId="1" applyNumberFormat="1" applyFont="1" applyFill="1" applyBorder="1" applyProtection="1">
      <protection locked="0"/>
    </xf>
    <xf numFmtId="0" fontId="9" fillId="2" borderId="6" xfId="1" applyFont="1" applyFill="1" applyBorder="1" applyProtection="1"/>
    <xf numFmtId="0" fontId="9" fillId="2" borderId="3" xfId="1" applyFont="1" applyFill="1" applyBorder="1" applyProtection="1"/>
    <xf numFmtId="164" fontId="4" fillId="2" borderId="3" xfId="2" applyNumberFormat="1" applyFont="1" applyFill="1" applyBorder="1" applyProtection="1"/>
    <xf numFmtId="10" fontId="4" fillId="2" borderId="4" xfId="1" applyNumberFormat="1" applyFont="1" applyFill="1" applyBorder="1" applyProtection="1"/>
    <xf numFmtId="164" fontId="4" fillId="2" borderId="4" xfId="2" applyNumberFormat="1" applyFont="1" applyFill="1" applyBorder="1" applyProtection="1">
      <protection locked="0"/>
    </xf>
    <xf numFmtId="10" fontId="4" fillId="3" borderId="3" xfId="1" applyNumberFormat="1" applyFont="1" applyFill="1" applyBorder="1" applyProtection="1">
      <protection locked="0"/>
    </xf>
    <xf numFmtId="0" fontId="9" fillId="9" borderId="1" xfId="1" applyFont="1" applyFill="1" applyBorder="1" applyProtection="1"/>
    <xf numFmtId="0" fontId="9" fillId="3" borderId="0" xfId="1" applyFont="1" applyFill="1" applyBorder="1" applyProtection="1"/>
    <xf numFmtId="164" fontId="4" fillId="3" borderId="0" xfId="2" applyNumberFormat="1" applyFont="1" applyFill="1" applyBorder="1" applyProtection="1"/>
    <xf numFmtId="10" fontId="4" fillId="3" borderId="0" xfId="1" applyNumberFormat="1" applyFont="1" applyFill="1" applyBorder="1" applyProtection="1"/>
    <xf numFmtId="164" fontId="9" fillId="3" borderId="0" xfId="2" applyNumberFormat="1" applyFont="1" applyFill="1" applyBorder="1" applyProtection="1"/>
    <xf numFmtId="10" fontId="4" fillId="3" borderId="0" xfId="1" applyNumberFormat="1" applyFont="1" applyFill="1" applyBorder="1" applyProtection="1">
      <protection locked="0"/>
    </xf>
    <xf numFmtId="0" fontId="2" fillId="3" borderId="0" xfId="1" applyFill="1" applyBorder="1" applyProtection="1"/>
    <xf numFmtId="164" fontId="4" fillId="3" borderId="0" xfId="2" applyNumberFormat="1" applyFont="1" applyFill="1" applyBorder="1" applyProtection="1">
      <protection locked="0"/>
    </xf>
    <xf numFmtId="0" fontId="4" fillId="4" borderId="6" xfId="1" applyFont="1" applyFill="1" applyBorder="1" applyAlignment="1" applyProtection="1">
      <alignment horizontal="center" vertical="center"/>
    </xf>
    <xf numFmtId="10" fontId="4" fillId="6" borderId="2" xfId="1" applyNumberFormat="1" applyFont="1" applyFill="1" applyBorder="1" applyProtection="1">
      <protection locked="0"/>
    </xf>
    <xf numFmtId="0" fontId="4" fillId="11" borderId="1" xfId="1" applyFont="1" applyFill="1" applyBorder="1" applyProtection="1"/>
    <xf numFmtId="164" fontId="4" fillId="11" borderId="1" xfId="2" applyNumberFormat="1" applyFont="1" applyFill="1" applyBorder="1" applyProtection="1"/>
    <xf numFmtId="10" fontId="4" fillId="11" borderId="2" xfId="1" applyNumberFormat="1" applyFont="1" applyFill="1" applyBorder="1" applyProtection="1"/>
    <xf numFmtId="10" fontId="4" fillId="11" borderId="1" xfId="1" applyNumberFormat="1" applyFont="1" applyFill="1" applyBorder="1" applyProtection="1">
      <protection locked="0"/>
    </xf>
    <xf numFmtId="0" fontId="2" fillId="0" borderId="0" xfId="1" applyProtection="1"/>
    <xf numFmtId="0" fontId="4" fillId="8" borderId="1" xfId="1" applyFont="1" applyFill="1" applyBorder="1" applyProtection="1"/>
    <xf numFmtId="0" fontId="4" fillId="8" borderId="10" xfId="1" applyFont="1" applyFill="1" applyBorder="1"/>
    <xf numFmtId="0" fontId="4" fillId="8" borderId="2" xfId="1" applyFont="1" applyFill="1" applyBorder="1" applyProtection="1">
      <protection locked="0"/>
    </xf>
    <xf numFmtId="0" fontId="10" fillId="2" borderId="0" xfId="1" applyFont="1" applyFill="1" applyProtection="1"/>
    <xf numFmtId="0" fontId="4" fillId="2" borderId="0" xfId="1" applyFont="1" applyFill="1" applyBorder="1" applyProtection="1"/>
    <xf numFmtId="0" fontId="4" fillId="2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4" fillId="3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0" fontId="2" fillId="2" borderId="0" xfId="1" applyFill="1" applyAlignment="1" applyProtection="1">
      <alignment vertical="center"/>
      <protection locked="0"/>
    </xf>
    <xf numFmtId="10" fontId="4" fillId="0" borderId="0" xfId="1" applyNumberFormat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/>
    <xf numFmtId="0" fontId="2" fillId="0" borderId="0" xfId="1"/>
    <xf numFmtId="0" fontId="1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8" fillId="3" borderId="1" xfId="1" applyFont="1" applyFill="1" applyBorder="1"/>
    <xf numFmtId="10" fontId="18" fillId="3" borderId="1" xfId="59" applyNumberFormat="1" applyFont="1" applyFill="1" applyBorder="1" applyAlignment="1">
      <alignment horizontal="center"/>
    </xf>
    <xf numFmtId="3" fontId="18" fillId="3" borderId="1" xfId="1" applyNumberFormat="1" applyFont="1" applyFill="1" applyBorder="1" applyAlignment="1">
      <alignment horizontal="center"/>
    </xf>
    <xf numFmtId="0" fontId="18" fillId="12" borderId="1" xfId="1" applyFont="1" applyFill="1" applyBorder="1"/>
    <xf numFmtId="10" fontId="18" fillId="12" borderId="1" xfId="59" applyNumberFormat="1" applyFont="1" applyFill="1" applyBorder="1" applyAlignment="1">
      <alignment horizontal="center"/>
    </xf>
    <xf numFmtId="3" fontId="18" fillId="12" borderId="1" xfId="1" applyNumberFormat="1" applyFont="1" applyFill="1" applyBorder="1" applyAlignment="1">
      <alignment horizontal="center"/>
    </xf>
    <xf numFmtId="164" fontId="18" fillId="3" borderId="2" xfId="2" applyNumberFormat="1" applyFont="1" applyFill="1" applyBorder="1" applyAlignment="1" applyProtection="1">
      <alignment horizontal="center" vertical="center"/>
      <protection locked="0"/>
    </xf>
    <xf numFmtId="0" fontId="18" fillId="13" borderId="1" xfId="1" applyFont="1" applyFill="1" applyBorder="1"/>
    <xf numFmtId="10" fontId="18" fillId="13" borderId="1" xfId="59" applyNumberFormat="1" applyFont="1" applyFill="1" applyBorder="1" applyAlignment="1">
      <alignment horizontal="center"/>
    </xf>
    <xf numFmtId="3" fontId="18" fillId="13" borderId="1" xfId="1" applyNumberFormat="1" applyFont="1" applyFill="1" applyBorder="1" applyAlignment="1">
      <alignment horizontal="center"/>
    </xf>
    <xf numFmtId="0" fontId="18" fillId="3" borderId="16" xfId="1" applyFont="1" applyFill="1" applyBorder="1" applyAlignment="1">
      <alignment horizontal="center"/>
    </xf>
    <xf numFmtId="3" fontId="18" fillId="3" borderId="17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3" borderId="1" xfId="50" applyFill="1" applyBorder="1"/>
    <xf numFmtId="0" fontId="2" fillId="0" borderId="0" xfId="1" applyBorder="1" applyAlignment="1">
      <alignment horizontal="center"/>
    </xf>
    <xf numFmtId="0" fontId="1" fillId="3" borderId="1" xfId="50" applyFont="1" applyFill="1" applyBorder="1"/>
    <xf numFmtId="0" fontId="0" fillId="3" borderId="1" xfId="50" applyFont="1" applyFill="1" applyBorder="1"/>
    <xf numFmtId="0" fontId="2" fillId="0" borderId="0" xfId="1" applyFill="1" applyBorder="1" applyAlignment="1">
      <alignment horizontal="center"/>
    </xf>
    <xf numFmtId="0" fontId="1" fillId="3" borderId="0" xfId="50" applyFont="1" applyFill="1" applyBorder="1"/>
    <xf numFmtId="0" fontId="1" fillId="3" borderId="0" xfId="50" applyFill="1" applyBorder="1"/>
    <xf numFmtId="0" fontId="2" fillId="0" borderId="1" xfId="1" applyBorder="1"/>
    <xf numFmtId="0" fontId="2" fillId="0" borderId="1" xfId="1" applyFont="1" applyBorder="1"/>
    <xf numFmtId="0" fontId="2" fillId="0" borderId="1" xfId="1" applyFill="1" applyBorder="1" applyAlignment="1">
      <alignment horizontal="center"/>
    </xf>
    <xf numFmtId="0" fontId="2" fillId="0" borderId="0" xfId="1" applyFont="1" applyBorder="1"/>
    <xf numFmtId="0" fontId="3" fillId="2" borderId="0" xfId="1" applyFont="1" applyFill="1" applyAlignment="1" applyProtection="1">
      <alignment horizontal="center" vertical="top"/>
      <protection locked="0"/>
    </xf>
    <xf numFmtId="0" fontId="5" fillId="2" borderId="0" xfId="1" applyFont="1" applyFill="1" applyAlignment="1" applyProtection="1">
      <alignment horizontal="center" vertical="top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2" fillId="2" borderId="0" xfId="1" applyFill="1" applyAlignment="1" applyProtection="1">
      <alignment vertical="center"/>
      <protection locked="0"/>
    </xf>
    <xf numFmtId="0" fontId="7" fillId="0" borderId="0" xfId="1" applyFont="1" applyAlignment="1">
      <alignment horizontal="center"/>
    </xf>
  </cellXfs>
  <cellStyles count="60">
    <cellStyle name="Comma [0] 2" xfId="3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18" xfId="12"/>
    <cellStyle name="Comma 19" xfId="13"/>
    <cellStyle name="Comma 2" xfId="2"/>
    <cellStyle name="Comma 2 2" xfId="14"/>
    <cellStyle name="Comma 2 3" xfId="15"/>
    <cellStyle name="Comma 20" xfId="16"/>
    <cellStyle name="Comma 3" xfId="17"/>
    <cellStyle name="Comma 4" xfId="18"/>
    <cellStyle name="Comma 5" xfId="19"/>
    <cellStyle name="Comma 6" xfId="20"/>
    <cellStyle name="Comma 7" xfId="21"/>
    <cellStyle name="Comma 8" xfId="22"/>
    <cellStyle name="Comma 9" xfId="23"/>
    <cellStyle name="Normal" xfId="0" builtinId="0"/>
    <cellStyle name="Normal 14" xfId="24"/>
    <cellStyle name="Normal 14 2" xfId="25"/>
    <cellStyle name="Normal 2" xfId="26"/>
    <cellStyle name="Normal 2 10" xfId="1"/>
    <cellStyle name="Normal 2 2" xfId="27"/>
    <cellStyle name="Normal 2 2 2" xfId="28"/>
    <cellStyle name="Normal 2 3" xfId="29"/>
    <cellStyle name="Normal 2 3 2" xfId="30"/>
    <cellStyle name="Normal 2 4" xfId="31"/>
    <cellStyle name="Normal 2 4 2" xfId="32"/>
    <cellStyle name="Normal 2 4 3" xfId="33"/>
    <cellStyle name="Normal 2 5" xfId="34"/>
    <cellStyle name="Normal 3" xfId="35"/>
    <cellStyle name="Normal 3 2" xfId="36"/>
    <cellStyle name="Normal 3 2 2" xfId="37"/>
    <cellStyle name="Normal 3 3" xfId="38"/>
    <cellStyle name="Normal 3 4" xfId="39"/>
    <cellStyle name="Normal 3 5" xfId="40"/>
    <cellStyle name="Normal 3 6" xfId="41"/>
    <cellStyle name="Normal 3 6 2" xfId="42"/>
    <cellStyle name="Normal 3 6 3" xfId="43"/>
    <cellStyle name="Normal 3 7" xfId="44"/>
    <cellStyle name="Normal 3 8" xfId="45"/>
    <cellStyle name="Normal 4" xfId="46"/>
    <cellStyle name="Normal 4 2" xfId="47"/>
    <cellStyle name="Normal 4 3" xfId="48"/>
    <cellStyle name="Normal 5" xfId="49"/>
    <cellStyle name="Normal 5 2" xfId="50"/>
    <cellStyle name="Normal 5 2 2" xfId="51"/>
    <cellStyle name="Normal 5 3" xfId="52"/>
    <cellStyle name="Normal 5 4" xfId="53"/>
    <cellStyle name="Normal 6" xfId="54"/>
    <cellStyle name="Normal 6 2" xfId="55"/>
    <cellStyle name="Normal 7" xfId="56"/>
    <cellStyle name="Percent 2" xfId="57"/>
    <cellStyle name="Percent 2 2" xfId="58"/>
    <cellStyle name="Percent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0713926838778"/>
          <c:y val="4.4110733271505123E-2"/>
          <c:w val="0.77259247647643814"/>
          <c:h val="0.68974583719761384"/>
        </c:manualLayout>
      </c:layout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'TOP TEN '!$B$27:$B$37</c:f>
              <c:strCache>
                <c:ptCount val="11"/>
                <c:pt idx="0">
                  <c:v>KOREA</c:v>
                </c:pt>
                <c:pt idx="1">
                  <c:v>CHINA</c:v>
                </c:pt>
                <c:pt idx="2">
                  <c:v>USA</c:v>
                </c:pt>
                <c:pt idx="3">
                  <c:v>JAPAN</c:v>
                </c:pt>
                <c:pt idx="4">
                  <c:v>TAIWAN</c:v>
                </c:pt>
                <c:pt idx="5">
                  <c:v>GERMANY</c:v>
                </c:pt>
                <c:pt idx="6">
                  <c:v>FRANCE</c:v>
                </c:pt>
                <c:pt idx="7">
                  <c:v>AUSTRALIA</c:v>
                </c:pt>
                <c:pt idx="8">
                  <c:v>RUSSIA</c:v>
                </c:pt>
                <c:pt idx="9">
                  <c:v>CANADA</c:v>
                </c:pt>
                <c:pt idx="10">
                  <c:v>OTHERS</c:v>
                </c:pt>
              </c:strCache>
            </c:strRef>
          </c:cat>
          <c:val>
            <c:numRef>
              <c:f>'TOP TEN '!$D$27:$D$37</c:f>
              <c:numCache>
                <c:formatCode>#,##0</c:formatCode>
                <c:ptCount val="11"/>
                <c:pt idx="0">
                  <c:v>13848</c:v>
                </c:pt>
                <c:pt idx="1">
                  <c:v>22150</c:v>
                </c:pt>
                <c:pt idx="2">
                  <c:v>10664</c:v>
                </c:pt>
                <c:pt idx="3">
                  <c:v>5031</c:v>
                </c:pt>
                <c:pt idx="4">
                  <c:v>20933</c:v>
                </c:pt>
                <c:pt idx="5">
                  <c:v>3731</c:v>
                </c:pt>
                <c:pt idx="6">
                  <c:v>2576</c:v>
                </c:pt>
                <c:pt idx="7" formatCode="_(* #,##0_);_(* \(#,##0\);_(* &quot;-&quot;??_);_(@_)">
                  <c:v>3051</c:v>
                </c:pt>
                <c:pt idx="8">
                  <c:v>1209</c:v>
                </c:pt>
                <c:pt idx="9">
                  <c:v>2154</c:v>
                </c:pt>
                <c:pt idx="10">
                  <c:v>2190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solidFill>
              <a:srgbClr val="002060"/>
            </a:solidFill>
          </c:spPr>
          <c:invertIfNegative val="0"/>
          <c:cat>
            <c:strRef>
              <c:f>'TOP TEN '!$B$27:$B$37</c:f>
              <c:strCache>
                <c:ptCount val="11"/>
                <c:pt idx="0">
                  <c:v>KOREA</c:v>
                </c:pt>
                <c:pt idx="1">
                  <c:v>CHINA</c:v>
                </c:pt>
                <c:pt idx="2">
                  <c:v>USA</c:v>
                </c:pt>
                <c:pt idx="3">
                  <c:v>JAPAN</c:v>
                </c:pt>
                <c:pt idx="4">
                  <c:v>TAIWAN</c:v>
                </c:pt>
                <c:pt idx="5">
                  <c:v>GERMANY</c:v>
                </c:pt>
                <c:pt idx="6">
                  <c:v>FRANCE</c:v>
                </c:pt>
                <c:pt idx="7">
                  <c:v>AUSTRALIA</c:v>
                </c:pt>
                <c:pt idx="8">
                  <c:v>RUSSIA</c:v>
                </c:pt>
                <c:pt idx="9">
                  <c:v>CANADA</c:v>
                </c:pt>
                <c:pt idx="10">
                  <c:v>OTHERS</c:v>
                </c:pt>
              </c:strCache>
            </c:strRef>
          </c:cat>
          <c:val>
            <c:numRef>
              <c:f>'TOP TEN '!$E$27:$E$37</c:f>
              <c:numCache>
                <c:formatCode>#,##0</c:formatCode>
                <c:ptCount val="11"/>
                <c:pt idx="0">
                  <c:v>21330</c:v>
                </c:pt>
                <c:pt idx="1">
                  <c:v>21253</c:v>
                </c:pt>
                <c:pt idx="2">
                  <c:v>9962</c:v>
                </c:pt>
                <c:pt idx="3">
                  <c:v>5334</c:v>
                </c:pt>
                <c:pt idx="4">
                  <c:v>5324</c:v>
                </c:pt>
                <c:pt idx="5">
                  <c:v>4528</c:v>
                </c:pt>
                <c:pt idx="6">
                  <c:v>4190</c:v>
                </c:pt>
                <c:pt idx="7">
                  <c:v>3736</c:v>
                </c:pt>
                <c:pt idx="8">
                  <c:v>2657</c:v>
                </c:pt>
                <c:pt idx="9">
                  <c:v>2384</c:v>
                </c:pt>
                <c:pt idx="10">
                  <c:v>7801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91200"/>
        <c:axId val="42292736"/>
      </c:barChart>
      <c:catAx>
        <c:axId val="422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PH" sz="1200"/>
            </a:pPr>
            <a:endParaRPr lang="en-US"/>
          </a:p>
        </c:txPr>
        <c:crossAx val="42292736"/>
        <c:crosses val="autoZero"/>
        <c:auto val="1"/>
        <c:lblAlgn val="ctr"/>
        <c:lblOffset val="100"/>
        <c:noMultiLvlLbl val="0"/>
      </c:catAx>
      <c:valAx>
        <c:axId val="42292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PH" sz="1200"/>
            </a:pPr>
            <a:endParaRPr lang="en-US"/>
          </a:p>
        </c:txPr>
        <c:crossAx val="42291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PH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5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80866027161691E-2"/>
          <c:y val="5.4644808743169355E-3"/>
          <c:w val="0.78575678040244956"/>
          <c:h val="0.99429866003591638"/>
        </c:manualLayout>
      </c:layout>
      <c:pie3DChart>
        <c:varyColors val="1"/>
        <c:ser>
          <c:idx val="0"/>
          <c:order val="0"/>
          <c:explosion val="30"/>
          <c:dLbls>
            <c:txPr>
              <a:bodyPr/>
              <a:lstStyle/>
              <a:p>
                <a:pPr>
                  <a:defRPr lang="en-PH"/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GRAPH!$O$3:$O$6</c:f>
              <c:strCache>
                <c:ptCount val="4"/>
                <c:pt idx="0">
                  <c:v>DAUIS</c:v>
                </c:pt>
                <c:pt idx="1">
                  <c:v>PANGLAO</c:v>
                </c:pt>
                <c:pt idx="2">
                  <c:v>TAGBILARAN</c:v>
                </c:pt>
                <c:pt idx="3">
                  <c:v>OTHERS</c:v>
                </c:pt>
              </c:strCache>
            </c:strRef>
          </c:cat>
          <c:val>
            <c:numRef>
              <c:f>GRAPH!$P$3:$P$6</c:f>
              <c:numCache>
                <c:formatCode>General</c:formatCode>
                <c:ptCount val="4"/>
                <c:pt idx="0">
                  <c:v>23309</c:v>
                </c:pt>
                <c:pt idx="1">
                  <c:v>78996</c:v>
                </c:pt>
                <c:pt idx="2">
                  <c:v>135849</c:v>
                </c:pt>
                <c:pt idx="3">
                  <c:v>41805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75168197725285191"/>
          <c:y val="5.7987128833095508E-2"/>
          <c:w val="0.23165135608048995"/>
          <c:h val="0.17373030328504321"/>
        </c:manualLayout>
      </c:layout>
      <c:overlay val="0"/>
      <c:txPr>
        <a:bodyPr/>
        <a:lstStyle/>
        <a:p>
          <a:pPr>
            <a:defRPr lang="en-PH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33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35651793525812E-2"/>
          <c:y val="0.14120370370370369"/>
          <c:w val="0.61883289588801405"/>
          <c:h val="0.79629629629629661"/>
        </c:manualLayout>
      </c:layout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PH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GRAPH!$O$40:$O$43</c:f>
              <c:strCache>
                <c:ptCount val="4"/>
                <c:pt idx="0">
                  <c:v>DAUIS</c:v>
                </c:pt>
                <c:pt idx="1">
                  <c:v>PANGLAO</c:v>
                </c:pt>
                <c:pt idx="2">
                  <c:v>TAGBILARAN</c:v>
                </c:pt>
                <c:pt idx="3">
                  <c:v>OTHERS</c:v>
                </c:pt>
              </c:strCache>
            </c:strRef>
          </c:cat>
          <c:val>
            <c:numRef>
              <c:f>GRAPH!$P$40:$P$43</c:f>
              <c:numCache>
                <c:formatCode>General</c:formatCode>
                <c:ptCount val="4"/>
                <c:pt idx="0">
                  <c:v>13787</c:v>
                </c:pt>
                <c:pt idx="1">
                  <c:v>67719</c:v>
                </c:pt>
                <c:pt idx="2">
                  <c:v>19016</c:v>
                </c:pt>
                <c:pt idx="3">
                  <c:v>7961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lang="en-PH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0</xdr:rowOff>
    </xdr:from>
    <xdr:to>
      <xdr:col>6</xdr:col>
      <xdr:colOff>161925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1076324</xdr:colOff>
      <xdr:row>0</xdr:row>
      <xdr:rowOff>57151</xdr:rowOff>
    </xdr:from>
    <xdr:to>
      <xdr:col>14</xdr:col>
      <xdr:colOff>9525</xdr:colOff>
      <xdr:row>30</xdr:row>
      <xdr:rowOff>57151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32</xdr:row>
      <xdr:rowOff>104775</xdr:rowOff>
    </xdr:from>
    <xdr:to>
      <xdr:col>13</xdr:col>
      <xdr:colOff>676275</xdr:colOff>
      <xdr:row>64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0.08125</cdr:x>
      <cdr:y>0.02895</cdr:y>
    </cdr:from>
    <cdr:to>
      <cdr:x>0.8125</cdr:x>
      <cdr:y>0.11842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474" y="104785"/>
          <a:ext cx="3343275" cy="323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2013</a:t>
          </a:r>
          <a:r>
            <a:rPr lang="en-US" sz="1100" b="1" baseline="0"/>
            <a:t> JAN-DEC </a:t>
          </a:r>
          <a:r>
            <a:rPr lang="en-US" sz="1100" b="1"/>
            <a:t>DOMESTIC ARRIVAL S</a:t>
          </a:r>
          <a:r>
            <a:rPr lang="en-US" sz="1100" b="1" baseline="0"/>
            <a:t> IN BOHOL</a:t>
          </a:r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0.15625</cdr:x>
      <cdr:y>0.01389</cdr:y>
    </cdr:from>
    <cdr:to>
      <cdr:x>0.52917</cdr:x>
      <cdr:y>0.13542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375" y="38100"/>
          <a:ext cx="17049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/>
            <a:t>2013 JAN-DEC</a:t>
          </a:r>
          <a:r>
            <a:rPr lang="en-US" sz="1100" b="1" baseline="0"/>
            <a:t> </a:t>
          </a:r>
          <a:r>
            <a:rPr lang="en-US" sz="1100" b="1"/>
            <a:t>FOREIGN ARRIVALS IN BOHOL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T/Desktop/facilitate%20researches/2013%20VISITOR%20ARRIVALS/bohol/DOT/tscbp/btst%20ro4%20calabarzon/BTST%20CD/STAT_STARRS_EXCEL_TEMPLATES%20-%20For%20distribution/LGU_Template/DOT-ET-Ver2.0withForeign%20RE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T/tscbp/btst%20ro4%20calabarzon/BTST%20CD/STAT_STARRS_EXCEL_TEMPLATES%20-%20For%20distribution/LGU_Template/DOT-ET-Ver2.0withForeign%20RE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FORM%20A%20%202013%20FINAL%20april%202/2013%20BOHOL/BOHOL%20JANUARY-DECEMBER%20(partial%20report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E1"/>
      <sheetName val="SAE2"/>
      <sheetName val="DAE2"/>
      <sheetName val="DAE3"/>
      <sheetName val="DAE4"/>
      <sheetName val="DAE_Estimate"/>
      <sheetName val="AEType"/>
      <sheetName val="Provinces"/>
    </sheetNames>
    <sheetDataSet>
      <sheetData sheetId="0"/>
      <sheetData sheetId="1"/>
      <sheetData sheetId="2"/>
      <sheetData sheetId="3"/>
      <sheetData sheetId="4">
        <row r="3">
          <cell r="F3" t="str">
            <v>June</v>
          </cell>
          <cell r="H3">
            <v>2010</v>
          </cell>
        </row>
        <row r="4">
          <cell r="F4">
            <v>6</v>
          </cell>
        </row>
        <row r="6">
          <cell r="D6" t="str">
            <v>Metropolitan Manila</v>
          </cell>
        </row>
      </sheetData>
      <sheetData sheetId="5"/>
      <sheetData sheetId="6">
        <row r="2">
          <cell r="A2" t="str">
            <v>Hotel</v>
          </cell>
        </row>
        <row r="3">
          <cell r="A3" t="str">
            <v>Condotel</v>
          </cell>
        </row>
        <row r="4">
          <cell r="A4" t="str">
            <v>Serviced Residence</v>
          </cell>
        </row>
        <row r="5">
          <cell r="A5" t="str">
            <v>Resort</v>
          </cell>
        </row>
        <row r="6">
          <cell r="A6" t="str">
            <v>Apartelle</v>
          </cell>
        </row>
        <row r="7">
          <cell r="A7" t="str">
            <v>Motel</v>
          </cell>
        </row>
        <row r="8">
          <cell r="A8" t="str">
            <v>Pension House</v>
          </cell>
        </row>
        <row r="9">
          <cell r="A9" t="str">
            <v>Home Stay Site</v>
          </cell>
        </row>
        <row r="10">
          <cell r="A10" t="str">
            <v>Tourist Inn</v>
          </cell>
        </row>
        <row r="11">
          <cell r="A11" t="str">
            <v>Others</v>
          </cell>
        </row>
      </sheetData>
      <sheetData sheetId="7">
        <row r="1">
          <cell r="D1" t="str">
            <v>January</v>
          </cell>
          <cell r="E1">
            <v>2009</v>
          </cell>
        </row>
        <row r="2">
          <cell r="B2" t="str">
            <v>Abra</v>
          </cell>
          <cell r="D2" t="str">
            <v>February</v>
          </cell>
          <cell r="E2">
            <v>2010</v>
          </cell>
        </row>
        <row r="3">
          <cell r="B3" t="str">
            <v>Agusan del Norte</v>
          </cell>
          <cell r="D3" t="str">
            <v>March</v>
          </cell>
          <cell r="E3">
            <v>2011</v>
          </cell>
        </row>
        <row r="4">
          <cell r="B4" t="str">
            <v>Agusan del Sur</v>
          </cell>
          <cell r="D4" t="str">
            <v>April</v>
          </cell>
          <cell r="E4">
            <v>2012</v>
          </cell>
        </row>
        <row r="5">
          <cell r="B5" t="str">
            <v>Aklan</v>
          </cell>
          <cell r="D5" t="str">
            <v>May</v>
          </cell>
          <cell r="E5">
            <v>2013</v>
          </cell>
        </row>
        <row r="6">
          <cell r="B6" t="str">
            <v>Albay</v>
          </cell>
          <cell r="D6" t="str">
            <v>June</v>
          </cell>
          <cell r="E6">
            <v>2014</v>
          </cell>
        </row>
        <row r="7">
          <cell r="B7" t="str">
            <v>Antique</v>
          </cell>
          <cell r="D7" t="str">
            <v>July</v>
          </cell>
          <cell r="E7">
            <v>2015</v>
          </cell>
        </row>
        <row r="8">
          <cell r="B8" t="str">
            <v>Apayao</v>
          </cell>
          <cell r="D8" t="str">
            <v>August</v>
          </cell>
          <cell r="E8">
            <v>2016</v>
          </cell>
        </row>
        <row r="9">
          <cell r="B9" t="str">
            <v>Aurora</v>
          </cell>
          <cell r="D9" t="str">
            <v>September</v>
          </cell>
          <cell r="E9">
            <v>2017</v>
          </cell>
        </row>
        <row r="10">
          <cell r="B10" t="str">
            <v>Basilan</v>
          </cell>
          <cell r="D10" t="str">
            <v>October</v>
          </cell>
          <cell r="E10">
            <v>2018</v>
          </cell>
        </row>
        <row r="11">
          <cell r="B11" t="str">
            <v>Bataan</v>
          </cell>
          <cell r="D11" t="str">
            <v>November</v>
          </cell>
          <cell r="E11">
            <v>2019</v>
          </cell>
        </row>
        <row r="12">
          <cell r="B12" t="str">
            <v>Batanes</v>
          </cell>
          <cell r="D12" t="str">
            <v>December</v>
          </cell>
          <cell r="E12">
            <v>2020</v>
          </cell>
        </row>
        <row r="13">
          <cell r="B13" t="str">
            <v>Batangas</v>
          </cell>
          <cell r="E13">
            <v>2021</v>
          </cell>
        </row>
        <row r="14">
          <cell r="B14" t="str">
            <v>Benguet</v>
          </cell>
          <cell r="E14">
            <v>2022</v>
          </cell>
        </row>
        <row r="15">
          <cell r="B15" t="str">
            <v>Biliran</v>
          </cell>
          <cell r="E15">
            <v>2023</v>
          </cell>
        </row>
        <row r="16">
          <cell r="B16" t="str">
            <v>Bohol</v>
          </cell>
          <cell r="E16">
            <v>2024</v>
          </cell>
        </row>
        <row r="17">
          <cell r="B17" t="str">
            <v>Bukidnon</v>
          </cell>
          <cell r="E17">
            <v>2025</v>
          </cell>
        </row>
        <row r="18">
          <cell r="B18" t="str">
            <v>Bulacan</v>
          </cell>
          <cell r="E18">
            <v>2026</v>
          </cell>
        </row>
        <row r="19">
          <cell r="B19" t="str">
            <v>Cagayan</v>
          </cell>
          <cell r="E19">
            <v>2027</v>
          </cell>
        </row>
        <row r="20">
          <cell r="B20" t="str">
            <v>Camarines Norte</v>
          </cell>
          <cell r="E20">
            <v>2028</v>
          </cell>
        </row>
        <row r="21">
          <cell r="B21" t="str">
            <v>Camarines Sur</v>
          </cell>
        </row>
        <row r="22">
          <cell r="B22" t="str">
            <v>Camiguin</v>
          </cell>
        </row>
        <row r="23">
          <cell r="B23" t="str">
            <v>Capiz</v>
          </cell>
        </row>
        <row r="24">
          <cell r="B24" t="str">
            <v>Catanduanes</v>
          </cell>
        </row>
        <row r="25">
          <cell r="B25" t="str">
            <v>Cavite</v>
          </cell>
        </row>
        <row r="26">
          <cell r="B26" t="str">
            <v>Cebu</v>
          </cell>
        </row>
        <row r="27">
          <cell r="B27" t="str">
            <v>Compostela Valley</v>
          </cell>
        </row>
        <row r="28">
          <cell r="B28" t="str">
            <v>Davao Del Norte</v>
          </cell>
        </row>
        <row r="29">
          <cell r="B29" t="str">
            <v>Davao Del Sur</v>
          </cell>
        </row>
        <row r="30">
          <cell r="B30" t="str">
            <v>Davao Oriental</v>
          </cell>
        </row>
        <row r="31">
          <cell r="B31" t="str">
            <v>Eastern Samar</v>
          </cell>
        </row>
        <row r="32">
          <cell r="B32" t="str">
            <v>Guimaras</v>
          </cell>
        </row>
        <row r="33">
          <cell r="B33" t="str">
            <v>Ifugao</v>
          </cell>
        </row>
        <row r="34">
          <cell r="B34" t="str">
            <v>Ilocos Norte</v>
          </cell>
        </row>
        <row r="35">
          <cell r="B35" t="str">
            <v>Ilocos Sur</v>
          </cell>
        </row>
        <row r="36">
          <cell r="B36" t="str">
            <v>Iloilo</v>
          </cell>
        </row>
        <row r="37">
          <cell r="B37" t="str">
            <v>Isabela</v>
          </cell>
        </row>
        <row r="38">
          <cell r="B38" t="str">
            <v>Kalinga</v>
          </cell>
        </row>
        <row r="39">
          <cell r="B39" t="str">
            <v>La Union</v>
          </cell>
        </row>
        <row r="40">
          <cell r="B40" t="str">
            <v>Laguna</v>
          </cell>
        </row>
        <row r="41">
          <cell r="B41" t="str">
            <v>Lanao Del Norte</v>
          </cell>
        </row>
        <row r="42">
          <cell r="B42" t="str">
            <v>Lanao Del Sur</v>
          </cell>
        </row>
        <row r="43">
          <cell r="B43" t="str">
            <v>Leyte</v>
          </cell>
        </row>
        <row r="44">
          <cell r="B44" t="str">
            <v>Maguindanao</v>
          </cell>
        </row>
        <row r="45">
          <cell r="B45" t="str">
            <v>Marinduque</v>
          </cell>
        </row>
        <row r="46">
          <cell r="B46" t="str">
            <v>Masbate</v>
          </cell>
        </row>
        <row r="47">
          <cell r="B47" t="str">
            <v>Metropolitan Manila</v>
          </cell>
        </row>
        <row r="48">
          <cell r="B48" t="str">
            <v>Misamis Occidental</v>
          </cell>
        </row>
        <row r="49">
          <cell r="B49" t="str">
            <v>Misamis Oriental</v>
          </cell>
        </row>
        <row r="50">
          <cell r="B50" t="str">
            <v>Mountain Province</v>
          </cell>
        </row>
        <row r="51">
          <cell r="B51" t="str">
            <v>Negros Occidental</v>
          </cell>
        </row>
        <row r="52">
          <cell r="B52" t="str">
            <v>Negros Oriental</v>
          </cell>
        </row>
        <row r="53">
          <cell r="B53" t="str">
            <v>North Cotabato</v>
          </cell>
        </row>
        <row r="54">
          <cell r="B54" t="str">
            <v>Northern Samar</v>
          </cell>
        </row>
        <row r="55">
          <cell r="B55" t="str">
            <v>Nueva Ecija</v>
          </cell>
        </row>
        <row r="56">
          <cell r="B56" t="str">
            <v>Nueva Vizcaya</v>
          </cell>
        </row>
        <row r="57">
          <cell r="B57" t="str">
            <v>Occidental Mindoro</v>
          </cell>
        </row>
        <row r="58">
          <cell r="B58" t="str">
            <v>Oriental Mindoro</v>
          </cell>
        </row>
        <row r="59">
          <cell r="B59" t="str">
            <v>Palawan</v>
          </cell>
        </row>
        <row r="60">
          <cell r="B60" t="str">
            <v>Pampanga</v>
          </cell>
        </row>
        <row r="61">
          <cell r="B61" t="str">
            <v>Pangasinan</v>
          </cell>
        </row>
        <row r="62">
          <cell r="B62" t="str">
            <v>Quezon</v>
          </cell>
        </row>
        <row r="63">
          <cell r="B63" t="str">
            <v>Quirino</v>
          </cell>
        </row>
        <row r="64">
          <cell r="B64" t="str">
            <v>Rizal</v>
          </cell>
        </row>
        <row r="65">
          <cell r="B65" t="str">
            <v>Romblon</v>
          </cell>
        </row>
        <row r="66">
          <cell r="B66" t="str">
            <v>Samar</v>
          </cell>
        </row>
        <row r="67">
          <cell r="B67" t="str">
            <v>Sarangani</v>
          </cell>
        </row>
        <row r="68">
          <cell r="B68" t="str">
            <v>Siquijor</v>
          </cell>
        </row>
        <row r="69">
          <cell r="B69" t="str">
            <v>Sorsogon</v>
          </cell>
        </row>
        <row r="70">
          <cell r="B70" t="str">
            <v>South Cotabato</v>
          </cell>
        </row>
        <row r="71">
          <cell r="B71" t="str">
            <v>Southern Leyte</v>
          </cell>
        </row>
        <row r="72">
          <cell r="B72" t="str">
            <v>Sultan Kudarat</v>
          </cell>
        </row>
        <row r="73">
          <cell r="B73" t="str">
            <v>Sulu</v>
          </cell>
        </row>
        <row r="74">
          <cell r="B74" t="str">
            <v>Surigao Del Norte</v>
          </cell>
        </row>
        <row r="75">
          <cell r="B75" t="str">
            <v>Surigao Del Sur</v>
          </cell>
        </row>
        <row r="76">
          <cell r="B76" t="str">
            <v>Tarlac</v>
          </cell>
        </row>
        <row r="77">
          <cell r="B77" t="str">
            <v>Tawi-Tawi</v>
          </cell>
        </row>
        <row r="78">
          <cell r="B78" t="str">
            <v>Zambales</v>
          </cell>
        </row>
        <row r="79">
          <cell r="B79" t="str">
            <v>Zamboanga Del Norte</v>
          </cell>
        </row>
        <row r="80">
          <cell r="B80" t="str">
            <v>Zamboanga Del Sur</v>
          </cell>
        </row>
        <row r="81">
          <cell r="B81" t="str">
            <v>Zamboanga Sibugay</v>
          </cell>
        </row>
        <row r="82">
          <cell r="B82" t="str">
            <v>NCR</v>
          </cell>
        </row>
        <row r="83">
          <cell r="B83" t="str">
            <v>CAR</v>
          </cell>
        </row>
        <row r="84">
          <cell r="B84" t="str">
            <v>Region 01</v>
          </cell>
        </row>
        <row r="85">
          <cell r="B85" t="str">
            <v>Region 02</v>
          </cell>
        </row>
        <row r="86">
          <cell r="B86" t="str">
            <v>Region 03</v>
          </cell>
        </row>
        <row r="87">
          <cell r="B87" t="str">
            <v>Region 04</v>
          </cell>
        </row>
        <row r="88">
          <cell r="B88" t="str">
            <v>Region 05</v>
          </cell>
        </row>
        <row r="89">
          <cell r="B89" t="str">
            <v>Region 06</v>
          </cell>
        </row>
        <row r="90">
          <cell r="B90" t="str">
            <v>Region 07</v>
          </cell>
        </row>
        <row r="91">
          <cell r="B91" t="str">
            <v>Region 08</v>
          </cell>
        </row>
        <row r="92">
          <cell r="B92" t="str">
            <v>Region 09</v>
          </cell>
        </row>
        <row r="93">
          <cell r="B93" t="str">
            <v>Region 10</v>
          </cell>
        </row>
        <row r="94">
          <cell r="B94" t="str">
            <v>Region 11</v>
          </cell>
        </row>
        <row r="95">
          <cell r="B95" t="str">
            <v>Region 12</v>
          </cell>
        </row>
        <row r="96">
          <cell r="B96" t="str">
            <v>Region 13</v>
          </cell>
        </row>
        <row r="97">
          <cell r="B97" t="str">
            <v>ARMM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E1"/>
      <sheetName val="SAE2"/>
      <sheetName val="DAE2"/>
      <sheetName val="DAE3"/>
      <sheetName val="DAE4"/>
      <sheetName val="DAE_Estimate"/>
      <sheetName val="AEType"/>
      <sheetName val="Provinces"/>
    </sheetNames>
    <sheetDataSet>
      <sheetData sheetId="0"/>
      <sheetData sheetId="1"/>
      <sheetData sheetId="2"/>
      <sheetData sheetId="3"/>
      <sheetData sheetId="4">
        <row r="3">
          <cell r="F3" t="str">
            <v>June</v>
          </cell>
          <cell r="H3">
            <v>2010</v>
          </cell>
        </row>
        <row r="4">
          <cell r="F4">
            <v>6</v>
          </cell>
        </row>
        <row r="6">
          <cell r="D6" t="str">
            <v>Metropolitan Manila</v>
          </cell>
        </row>
      </sheetData>
      <sheetData sheetId="5"/>
      <sheetData sheetId="6">
        <row r="2">
          <cell r="A2" t="str">
            <v>Hotel</v>
          </cell>
        </row>
        <row r="3">
          <cell r="A3" t="str">
            <v>Condotel</v>
          </cell>
        </row>
        <row r="4">
          <cell r="A4" t="str">
            <v>Serviced Residence</v>
          </cell>
        </row>
        <row r="5">
          <cell r="A5" t="str">
            <v>Resort</v>
          </cell>
        </row>
        <row r="6">
          <cell r="A6" t="str">
            <v>Apartelle</v>
          </cell>
        </row>
        <row r="7">
          <cell r="A7" t="str">
            <v>Motel</v>
          </cell>
        </row>
        <row r="8">
          <cell r="A8" t="str">
            <v>Pension House</v>
          </cell>
        </row>
        <row r="9">
          <cell r="A9" t="str">
            <v>Home Stay Site</v>
          </cell>
        </row>
        <row r="10">
          <cell r="A10" t="str">
            <v>Tourist Inn</v>
          </cell>
        </row>
        <row r="11">
          <cell r="A11" t="str">
            <v>Others</v>
          </cell>
        </row>
      </sheetData>
      <sheetData sheetId="7">
        <row r="1">
          <cell r="D1" t="str">
            <v>January</v>
          </cell>
          <cell r="E1">
            <v>2009</v>
          </cell>
        </row>
        <row r="2">
          <cell r="B2" t="str">
            <v>Abra</v>
          </cell>
          <cell r="D2" t="str">
            <v>February</v>
          </cell>
          <cell r="E2">
            <v>2010</v>
          </cell>
        </row>
        <row r="3">
          <cell r="B3" t="str">
            <v>Agusan del Norte</v>
          </cell>
          <cell r="D3" t="str">
            <v>March</v>
          </cell>
          <cell r="E3">
            <v>2011</v>
          </cell>
        </row>
        <row r="4">
          <cell r="B4" t="str">
            <v>Agusan del Sur</v>
          </cell>
          <cell r="D4" t="str">
            <v>April</v>
          </cell>
          <cell r="E4">
            <v>2012</v>
          </cell>
        </row>
        <row r="5">
          <cell r="B5" t="str">
            <v>Aklan</v>
          </cell>
          <cell r="D5" t="str">
            <v>May</v>
          </cell>
          <cell r="E5">
            <v>2013</v>
          </cell>
        </row>
        <row r="6">
          <cell r="B6" t="str">
            <v>Albay</v>
          </cell>
          <cell r="D6" t="str">
            <v>June</v>
          </cell>
          <cell r="E6">
            <v>2014</v>
          </cell>
        </row>
        <row r="7">
          <cell r="B7" t="str">
            <v>Antique</v>
          </cell>
          <cell r="D7" t="str">
            <v>July</v>
          </cell>
          <cell r="E7">
            <v>2015</v>
          </cell>
        </row>
        <row r="8">
          <cell r="B8" t="str">
            <v>Apayao</v>
          </cell>
          <cell r="D8" t="str">
            <v>August</v>
          </cell>
          <cell r="E8">
            <v>2016</v>
          </cell>
        </row>
        <row r="9">
          <cell r="B9" t="str">
            <v>Aurora</v>
          </cell>
          <cell r="D9" t="str">
            <v>September</v>
          </cell>
          <cell r="E9">
            <v>2017</v>
          </cell>
        </row>
        <row r="10">
          <cell r="B10" t="str">
            <v>Basilan</v>
          </cell>
          <cell r="D10" t="str">
            <v>October</v>
          </cell>
          <cell r="E10">
            <v>2018</v>
          </cell>
        </row>
        <row r="11">
          <cell r="B11" t="str">
            <v>Bataan</v>
          </cell>
          <cell r="D11" t="str">
            <v>November</v>
          </cell>
          <cell r="E11">
            <v>2019</v>
          </cell>
        </row>
        <row r="12">
          <cell r="B12" t="str">
            <v>Batanes</v>
          </cell>
          <cell r="D12" t="str">
            <v>December</v>
          </cell>
          <cell r="E12">
            <v>2020</v>
          </cell>
        </row>
        <row r="13">
          <cell r="B13" t="str">
            <v>Batangas</v>
          </cell>
          <cell r="E13">
            <v>2021</v>
          </cell>
        </row>
        <row r="14">
          <cell r="B14" t="str">
            <v>Benguet</v>
          </cell>
          <cell r="E14">
            <v>2022</v>
          </cell>
        </row>
        <row r="15">
          <cell r="B15" t="str">
            <v>Biliran</v>
          </cell>
          <cell r="E15">
            <v>2023</v>
          </cell>
        </row>
        <row r="16">
          <cell r="B16" t="str">
            <v>Bohol</v>
          </cell>
          <cell r="E16">
            <v>2024</v>
          </cell>
        </row>
        <row r="17">
          <cell r="B17" t="str">
            <v>Bukidnon</v>
          </cell>
          <cell r="E17">
            <v>2025</v>
          </cell>
        </row>
        <row r="18">
          <cell r="B18" t="str">
            <v>Bulacan</v>
          </cell>
          <cell r="E18">
            <v>2026</v>
          </cell>
        </row>
        <row r="19">
          <cell r="B19" t="str">
            <v>Cagayan</v>
          </cell>
          <cell r="E19">
            <v>2027</v>
          </cell>
        </row>
        <row r="20">
          <cell r="B20" t="str">
            <v>Camarines Norte</v>
          </cell>
          <cell r="E20">
            <v>2028</v>
          </cell>
        </row>
        <row r="21">
          <cell r="B21" t="str">
            <v>Camarines Sur</v>
          </cell>
        </row>
        <row r="22">
          <cell r="B22" t="str">
            <v>Camiguin</v>
          </cell>
        </row>
        <row r="23">
          <cell r="B23" t="str">
            <v>Capiz</v>
          </cell>
        </row>
        <row r="24">
          <cell r="B24" t="str">
            <v>Catanduanes</v>
          </cell>
        </row>
        <row r="25">
          <cell r="B25" t="str">
            <v>Cavite</v>
          </cell>
        </row>
        <row r="26">
          <cell r="B26" t="str">
            <v>Cebu</v>
          </cell>
        </row>
        <row r="27">
          <cell r="B27" t="str">
            <v>Compostela Valley</v>
          </cell>
        </row>
        <row r="28">
          <cell r="B28" t="str">
            <v>Davao Del Norte</v>
          </cell>
        </row>
        <row r="29">
          <cell r="B29" t="str">
            <v>Davao Del Sur</v>
          </cell>
        </row>
        <row r="30">
          <cell r="B30" t="str">
            <v>Davao Oriental</v>
          </cell>
        </row>
        <row r="31">
          <cell r="B31" t="str">
            <v>Eastern Samar</v>
          </cell>
        </row>
        <row r="32">
          <cell r="B32" t="str">
            <v>Guimaras</v>
          </cell>
        </row>
        <row r="33">
          <cell r="B33" t="str">
            <v>Ifugao</v>
          </cell>
        </row>
        <row r="34">
          <cell r="B34" t="str">
            <v>Ilocos Norte</v>
          </cell>
        </row>
        <row r="35">
          <cell r="B35" t="str">
            <v>Ilocos Sur</v>
          </cell>
        </row>
        <row r="36">
          <cell r="B36" t="str">
            <v>Iloilo</v>
          </cell>
        </row>
        <row r="37">
          <cell r="B37" t="str">
            <v>Isabela</v>
          </cell>
        </row>
        <row r="38">
          <cell r="B38" t="str">
            <v>Kalinga</v>
          </cell>
        </row>
        <row r="39">
          <cell r="B39" t="str">
            <v>La Union</v>
          </cell>
        </row>
        <row r="40">
          <cell r="B40" t="str">
            <v>Laguna</v>
          </cell>
        </row>
        <row r="41">
          <cell r="B41" t="str">
            <v>Lanao Del Norte</v>
          </cell>
        </row>
        <row r="42">
          <cell r="B42" t="str">
            <v>Lanao Del Sur</v>
          </cell>
        </row>
        <row r="43">
          <cell r="B43" t="str">
            <v>Leyte</v>
          </cell>
        </row>
        <row r="44">
          <cell r="B44" t="str">
            <v>Maguindanao</v>
          </cell>
        </row>
        <row r="45">
          <cell r="B45" t="str">
            <v>Marinduque</v>
          </cell>
        </row>
        <row r="46">
          <cell r="B46" t="str">
            <v>Masbate</v>
          </cell>
        </row>
        <row r="47">
          <cell r="B47" t="str">
            <v>Metropolitan Manila</v>
          </cell>
        </row>
        <row r="48">
          <cell r="B48" t="str">
            <v>Misamis Occidental</v>
          </cell>
        </row>
        <row r="49">
          <cell r="B49" t="str">
            <v>Misamis Oriental</v>
          </cell>
        </row>
        <row r="50">
          <cell r="B50" t="str">
            <v>Mountain Province</v>
          </cell>
        </row>
        <row r="51">
          <cell r="B51" t="str">
            <v>Negros Occidental</v>
          </cell>
        </row>
        <row r="52">
          <cell r="B52" t="str">
            <v>Negros Oriental</v>
          </cell>
        </row>
        <row r="53">
          <cell r="B53" t="str">
            <v>North Cotabato</v>
          </cell>
        </row>
        <row r="54">
          <cell r="B54" t="str">
            <v>Northern Samar</v>
          </cell>
        </row>
        <row r="55">
          <cell r="B55" t="str">
            <v>Nueva Ecija</v>
          </cell>
        </row>
        <row r="56">
          <cell r="B56" t="str">
            <v>Nueva Vizcaya</v>
          </cell>
        </row>
        <row r="57">
          <cell r="B57" t="str">
            <v>Occidental Mindoro</v>
          </cell>
        </row>
        <row r="58">
          <cell r="B58" t="str">
            <v>Oriental Mindoro</v>
          </cell>
        </row>
        <row r="59">
          <cell r="B59" t="str">
            <v>Palawan</v>
          </cell>
        </row>
        <row r="60">
          <cell r="B60" t="str">
            <v>Pampanga</v>
          </cell>
        </row>
        <row r="61">
          <cell r="B61" t="str">
            <v>Pangasinan</v>
          </cell>
        </row>
        <row r="62">
          <cell r="B62" t="str">
            <v>Quezon</v>
          </cell>
        </row>
        <row r="63">
          <cell r="B63" t="str">
            <v>Quirino</v>
          </cell>
        </row>
        <row r="64">
          <cell r="B64" t="str">
            <v>Rizal</v>
          </cell>
        </row>
        <row r="65">
          <cell r="B65" t="str">
            <v>Romblon</v>
          </cell>
        </row>
        <row r="66">
          <cell r="B66" t="str">
            <v>Samar</v>
          </cell>
        </row>
        <row r="67">
          <cell r="B67" t="str">
            <v>Sarangani</v>
          </cell>
        </row>
        <row r="68">
          <cell r="B68" t="str">
            <v>Siquijor</v>
          </cell>
        </row>
        <row r="69">
          <cell r="B69" t="str">
            <v>Sorsogon</v>
          </cell>
        </row>
        <row r="70">
          <cell r="B70" t="str">
            <v>South Cotabato</v>
          </cell>
        </row>
        <row r="71">
          <cell r="B71" t="str">
            <v>Southern Leyte</v>
          </cell>
        </row>
        <row r="72">
          <cell r="B72" t="str">
            <v>Sultan Kudarat</v>
          </cell>
        </row>
        <row r="73">
          <cell r="B73" t="str">
            <v>Sulu</v>
          </cell>
        </row>
        <row r="74">
          <cell r="B74" t="str">
            <v>Surigao Del Norte</v>
          </cell>
        </row>
        <row r="75">
          <cell r="B75" t="str">
            <v>Surigao Del Sur</v>
          </cell>
        </row>
        <row r="76">
          <cell r="B76" t="str">
            <v>Tarlac</v>
          </cell>
        </row>
        <row r="77">
          <cell r="B77" t="str">
            <v>Tawi-Tawi</v>
          </cell>
        </row>
        <row r="78">
          <cell r="B78" t="str">
            <v>Zambales</v>
          </cell>
        </row>
        <row r="79">
          <cell r="B79" t="str">
            <v>Zamboanga Del Norte</v>
          </cell>
        </row>
        <row r="80">
          <cell r="B80" t="str">
            <v>Zamboanga Del Sur</v>
          </cell>
        </row>
        <row r="81">
          <cell r="B81" t="str">
            <v>Zamboanga Sibugay</v>
          </cell>
        </row>
        <row r="82">
          <cell r="B82" t="str">
            <v>NCR</v>
          </cell>
        </row>
        <row r="83">
          <cell r="B83" t="str">
            <v>CAR</v>
          </cell>
        </row>
        <row r="84">
          <cell r="B84" t="str">
            <v>Region 01</v>
          </cell>
        </row>
        <row r="85">
          <cell r="B85" t="str">
            <v>Region 02</v>
          </cell>
        </row>
        <row r="86">
          <cell r="B86" t="str">
            <v>Region 03</v>
          </cell>
        </row>
        <row r="87">
          <cell r="B87" t="str">
            <v>Region 04</v>
          </cell>
        </row>
        <row r="88">
          <cell r="B88" t="str">
            <v>Region 05</v>
          </cell>
        </row>
        <row r="89">
          <cell r="B89" t="str">
            <v>Region 06</v>
          </cell>
        </row>
        <row r="90">
          <cell r="B90" t="str">
            <v>Region 07</v>
          </cell>
        </row>
        <row r="91">
          <cell r="B91" t="str">
            <v>Region 08</v>
          </cell>
        </row>
        <row r="92">
          <cell r="B92" t="str">
            <v>Region 09</v>
          </cell>
        </row>
        <row r="93">
          <cell r="B93" t="str">
            <v>Region 10</v>
          </cell>
        </row>
        <row r="94">
          <cell r="B94" t="str">
            <v>Region 11</v>
          </cell>
        </row>
        <row r="95">
          <cell r="B95" t="str">
            <v>Region 12</v>
          </cell>
        </row>
        <row r="96">
          <cell r="B96" t="str">
            <v>Region 13</v>
          </cell>
        </row>
        <row r="97">
          <cell r="B97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hol summary"/>
      <sheetName val=" ANDA FINAL"/>
      <sheetName val="baclayon"/>
      <sheetName val="bien unido (2)"/>
      <sheetName val="BILAR (2)"/>
      <sheetName val="buenavista final"/>
      <sheetName val="calape final"/>
      <sheetName val="candijay"/>
      <sheetName val="carmen"/>
      <sheetName val="danao final"/>
      <sheetName val="dauis final"/>
      <sheetName val=" jagna final"/>
      <sheetName val="LILA"/>
      <sheetName val="loboc"/>
      <sheetName val="LOON"/>
      <sheetName val="maribojoc final"/>
      <sheetName val="PANGLAO "/>
      <sheetName val="TAGBILARAN"/>
      <sheetName val="TALIBON final"/>
      <sheetName val="tubigon final"/>
      <sheetName val="valencia final"/>
      <sheetName val="per lgu"/>
      <sheetName val="COMPARATIVE DECEMBER"/>
      <sheetName val="COMPARATIVE JAN-DEC"/>
      <sheetName val="TOP TEN 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V15">
            <v>276828</v>
          </cell>
        </row>
        <row r="16">
          <cell r="V16">
            <v>3131</v>
          </cell>
        </row>
        <row r="23">
          <cell r="V23">
            <v>33</v>
          </cell>
        </row>
        <row r="24">
          <cell r="V24">
            <v>22</v>
          </cell>
        </row>
        <row r="25">
          <cell r="V25">
            <v>166</v>
          </cell>
        </row>
        <row r="26">
          <cell r="V26">
            <v>5</v>
          </cell>
        </row>
        <row r="27">
          <cell r="V27">
            <v>350</v>
          </cell>
        </row>
        <row r="28">
          <cell r="V28">
            <v>28</v>
          </cell>
        </row>
        <row r="29">
          <cell r="V29">
            <v>1281</v>
          </cell>
        </row>
        <row r="30">
          <cell r="V30">
            <v>328</v>
          </cell>
        </row>
        <row r="31">
          <cell r="V31">
            <v>93</v>
          </cell>
        </row>
        <row r="35">
          <cell r="V35">
            <v>21253</v>
          </cell>
        </row>
        <row r="36">
          <cell r="V36">
            <v>1115</v>
          </cell>
        </row>
        <row r="37">
          <cell r="V37">
            <v>5385</v>
          </cell>
        </row>
        <row r="38">
          <cell r="V38">
            <v>21330</v>
          </cell>
        </row>
        <row r="39">
          <cell r="V39">
            <v>5324</v>
          </cell>
        </row>
        <row r="43">
          <cell r="V43">
            <v>16</v>
          </cell>
        </row>
        <row r="44">
          <cell r="V44">
            <v>605</v>
          </cell>
        </row>
        <row r="45">
          <cell r="V45">
            <v>14</v>
          </cell>
        </row>
        <row r="46">
          <cell r="V46">
            <v>18</v>
          </cell>
        </row>
        <row r="47">
          <cell r="V47">
            <v>46</v>
          </cell>
        </row>
        <row r="48">
          <cell r="V48">
            <v>15</v>
          </cell>
        </row>
        <row r="52">
          <cell r="V52">
            <v>36</v>
          </cell>
        </row>
        <row r="53">
          <cell r="V53">
            <v>32</v>
          </cell>
        </row>
        <row r="54">
          <cell r="V54">
            <v>439</v>
          </cell>
        </row>
        <row r="55">
          <cell r="V55">
            <v>37</v>
          </cell>
        </row>
        <row r="56">
          <cell r="V56">
            <v>44</v>
          </cell>
        </row>
        <row r="57">
          <cell r="V57">
            <v>357</v>
          </cell>
        </row>
        <row r="58">
          <cell r="V58">
            <v>136</v>
          </cell>
        </row>
        <row r="64">
          <cell r="V64">
            <v>2384</v>
          </cell>
        </row>
        <row r="65">
          <cell r="V65">
            <v>295</v>
          </cell>
        </row>
        <row r="66">
          <cell r="V66">
            <v>9962</v>
          </cell>
        </row>
        <row r="70">
          <cell r="V70">
            <v>32</v>
          </cell>
        </row>
        <row r="71">
          <cell r="V71">
            <v>91</v>
          </cell>
        </row>
        <row r="72">
          <cell r="V72">
            <v>34</v>
          </cell>
        </row>
        <row r="73">
          <cell r="V73">
            <v>8</v>
          </cell>
        </row>
        <row r="74">
          <cell r="V74">
            <v>7</v>
          </cell>
        </row>
        <row r="79">
          <cell r="V79">
            <v>394</v>
          </cell>
        </row>
        <row r="80">
          <cell r="V80">
            <v>534</v>
          </cell>
        </row>
        <row r="81">
          <cell r="V81">
            <v>4190</v>
          </cell>
        </row>
        <row r="82">
          <cell r="V82">
            <v>4528</v>
          </cell>
        </row>
        <row r="83">
          <cell r="V83">
            <v>97</v>
          </cell>
        </row>
        <row r="84">
          <cell r="V84">
            <v>1099</v>
          </cell>
        </row>
        <row r="85">
          <cell r="V85">
            <v>1895</v>
          </cell>
        </row>
        <row r="89">
          <cell r="V89">
            <v>1278</v>
          </cell>
        </row>
        <row r="90">
          <cell r="V90">
            <v>526</v>
          </cell>
        </row>
        <row r="91">
          <cell r="V91">
            <v>279</v>
          </cell>
        </row>
        <row r="92">
          <cell r="V92">
            <v>1241</v>
          </cell>
        </row>
        <row r="93">
          <cell r="V93">
            <v>1723</v>
          </cell>
        </row>
        <row r="94">
          <cell r="V94">
            <v>2144</v>
          </cell>
        </row>
        <row r="98">
          <cell r="V98">
            <v>53</v>
          </cell>
        </row>
        <row r="99">
          <cell r="V99">
            <v>653</v>
          </cell>
        </row>
        <row r="100">
          <cell r="V100">
            <v>62</v>
          </cell>
        </row>
        <row r="101">
          <cell r="V101">
            <v>703</v>
          </cell>
        </row>
        <row r="102">
          <cell r="V102">
            <v>23</v>
          </cell>
        </row>
        <row r="106">
          <cell r="V106">
            <v>79</v>
          </cell>
        </row>
        <row r="107">
          <cell r="V107">
            <v>431</v>
          </cell>
        </row>
        <row r="108">
          <cell r="V108">
            <v>2657</v>
          </cell>
        </row>
        <row r="112">
          <cell r="V112">
            <v>3736</v>
          </cell>
        </row>
        <row r="113">
          <cell r="V113">
            <v>213</v>
          </cell>
        </row>
        <row r="114">
          <cell r="V114">
            <v>10</v>
          </cell>
        </row>
        <row r="115">
          <cell r="V115">
            <v>290</v>
          </cell>
        </row>
        <row r="116">
          <cell r="V116">
            <v>30</v>
          </cell>
        </row>
        <row r="124">
          <cell r="V124">
            <v>24</v>
          </cell>
        </row>
        <row r="125">
          <cell r="V125">
            <v>158</v>
          </cell>
        </row>
        <row r="129">
          <cell r="V129">
            <v>7801</v>
          </cell>
        </row>
        <row r="133">
          <cell r="V133">
            <v>344</v>
          </cell>
        </row>
        <row r="136">
          <cell r="B136">
            <v>9112</v>
          </cell>
          <cell r="C136">
            <v>2982</v>
          </cell>
          <cell r="D136">
            <v>350</v>
          </cell>
          <cell r="E136">
            <v>230</v>
          </cell>
          <cell r="F136">
            <v>60</v>
          </cell>
          <cell r="G136">
            <v>665</v>
          </cell>
          <cell r="H136">
            <v>16</v>
          </cell>
          <cell r="I136">
            <v>684</v>
          </cell>
          <cell r="J136">
            <v>685</v>
          </cell>
          <cell r="K136">
            <v>23309</v>
          </cell>
          <cell r="L136">
            <v>3390</v>
          </cell>
          <cell r="M136">
            <v>2</v>
          </cell>
          <cell r="N136">
            <v>94</v>
          </cell>
          <cell r="O136">
            <v>145</v>
          </cell>
          <cell r="P136">
            <v>582</v>
          </cell>
          <cell r="Q136">
            <v>78996</v>
          </cell>
          <cell r="R136">
            <v>135849</v>
          </cell>
          <cell r="S136">
            <v>11441</v>
          </cell>
          <cell r="T136">
            <v>9237</v>
          </cell>
          <cell r="U136">
            <v>2130</v>
          </cell>
        </row>
        <row r="137">
          <cell r="B137">
            <v>3645</v>
          </cell>
          <cell r="C137">
            <v>226</v>
          </cell>
          <cell r="D137">
            <v>97</v>
          </cell>
          <cell r="E137">
            <v>44</v>
          </cell>
          <cell r="G137">
            <v>395</v>
          </cell>
          <cell r="I137">
            <v>719</v>
          </cell>
          <cell r="J137">
            <v>312</v>
          </cell>
          <cell r="K137">
            <v>13714</v>
          </cell>
          <cell r="L137">
            <v>476</v>
          </cell>
          <cell r="N137">
            <v>452</v>
          </cell>
          <cell r="O137">
            <v>551</v>
          </cell>
          <cell r="P137">
            <v>14</v>
          </cell>
          <cell r="Q137">
            <v>67667</v>
          </cell>
          <cell r="R137">
            <v>18845</v>
          </cell>
          <cell r="S137">
            <v>413</v>
          </cell>
          <cell r="U137">
            <v>133</v>
          </cell>
        </row>
        <row r="138">
          <cell r="B138">
            <v>30</v>
          </cell>
          <cell r="C138">
            <v>18</v>
          </cell>
          <cell r="K138">
            <v>73</v>
          </cell>
          <cell r="Q138">
            <v>52</v>
          </cell>
          <cell r="R138">
            <v>171</v>
          </cell>
        </row>
      </sheetData>
      <sheetData sheetId="22"/>
      <sheetData sheetId="23">
        <row r="35">
          <cell r="B35">
            <v>21253</v>
          </cell>
        </row>
        <row r="38">
          <cell r="B38">
            <v>21330</v>
          </cell>
        </row>
        <row r="39">
          <cell r="B39">
            <v>5324</v>
          </cell>
        </row>
        <row r="64">
          <cell r="B64">
            <v>2384</v>
          </cell>
        </row>
        <row r="66">
          <cell r="B66">
            <v>9962</v>
          </cell>
        </row>
        <row r="81">
          <cell r="B81">
            <v>4190</v>
          </cell>
        </row>
        <row r="82">
          <cell r="B82">
            <v>4528</v>
          </cell>
        </row>
        <row r="108">
          <cell r="B108">
            <v>2657</v>
          </cell>
        </row>
        <row r="112">
          <cell r="B112">
            <v>3736</v>
          </cell>
        </row>
        <row r="129">
          <cell r="B129">
            <v>7801</v>
          </cell>
        </row>
      </sheetData>
      <sheetData sheetId="24">
        <row r="27">
          <cell r="B27" t="str">
            <v>KOREA</v>
          </cell>
        </row>
      </sheetData>
      <sheetData sheetId="25">
        <row r="3">
          <cell r="O3" t="str">
            <v>DAUIS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65"/>
  <sheetViews>
    <sheetView topLeftCell="A24" workbookViewId="0">
      <selection activeCell="H41" sqref="H41"/>
    </sheetView>
  </sheetViews>
  <sheetFormatPr defaultRowHeight="12.75"/>
  <cols>
    <col min="1" max="1" width="27.42578125" style="5" customWidth="1"/>
    <col min="2" max="2" width="12.42578125" style="122" customWidth="1"/>
    <col min="3" max="3" width="12.28515625" style="122" customWidth="1"/>
    <col min="4" max="4" width="11" style="122" customWidth="1"/>
    <col min="5" max="5" width="9.140625" style="121" customWidth="1"/>
    <col min="6" max="16384" width="9.140625" style="5"/>
  </cols>
  <sheetData>
    <row r="1" spans="1:11">
      <c r="A1" s="1" t="s">
        <v>0</v>
      </c>
      <c r="B1" s="2"/>
      <c r="C1" s="2"/>
      <c r="D1" s="3"/>
      <c r="E1" s="4"/>
    </row>
    <row r="2" spans="1:11">
      <c r="A2" s="6"/>
      <c r="B2" s="2"/>
      <c r="C2" s="2"/>
      <c r="D2" s="3"/>
      <c r="E2" s="4"/>
    </row>
    <row r="3" spans="1:11">
      <c r="A3" s="158" t="s">
        <v>1</v>
      </c>
      <c r="B3" s="158"/>
      <c r="C3" s="158"/>
      <c r="D3" s="158"/>
      <c r="E3" s="158"/>
    </row>
    <row r="4" spans="1:11">
      <c r="A4" s="159" t="s">
        <v>2</v>
      </c>
      <c r="B4" s="159"/>
      <c r="C4" s="159"/>
      <c r="D4" s="159"/>
      <c r="E4" s="159"/>
    </row>
    <row r="5" spans="1:11" s="10" customFormat="1">
      <c r="A5" s="160"/>
      <c r="B5" s="161"/>
      <c r="C5" s="7"/>
      <c r="D5" s="8"/>
      <c r="E5" s="9"/>
    </row>
    <row r="6" spans="1:11" s="11" customFormat="1" ht="15.75">
      <c r="A6" s="162" t="s">
        <v>3</v>
      </c>
      <c r="B6" s="162"/>
      <c r="C6" s="162"/>
      <c r="D6" s="162"/>
      <c r="E6" s="162"/>
    </row>
    <row r="7" spans="1:11">
      <c r="A7" s="12"/>
      <c r="B7" s="1"/>
      <c r="C7" s="1"/>
      <c r="D7" s="13"/>
      <c r="E7" s="4"/>
    </row>
    <row r="8" spans="1:11" ht="15.75">
      <c r="A8" s="162" t="s">
        <v>4</v>
      </c>
      <c r="B8" s="162"/>
      <c r="C8" s="162"/>
      <c r="D8" s="162"/>
      <c r="E8" s="162"/>
    </row>
    <row r="9" spans="1:11" ht="15.75">
      <c r="A9" s="14"/>
      <c r="B9" s="14"/>
      <c r="C9" s="14"/>
      <c r="D9" s="14"/>
      <c r="E9" s="15"/>
    </row>
    <row r="10" spans="1:11" hidden="1">
      <c r="A10" s="1"/>
      <c r="B10" s="2"/>
      <c r="C10" s="2"/>
      <c r="D10" s="3"/>
      <c r="E10" s="4"/>
    </row>
    <row r="11" spans="1:11" hidden="1">
      <c r="A11" s="16"/>
      <c r="B11" s="2"/>
      <c r="C11" s="2"/>
      <c r="D11" s="3"/>
      <c r="E11" s="4"/>
    </row>
    <row r="12" spans="1:11" s="23" customFormat="1" ht="22.5">
      <c r="A12" s="17" t="s">
        <v>5</v>
      </c>
      <c r="B12" s="18" t="s">
        <v>6</v>
      </c>
      <c r="C12" s="19" t="s">
        <v>7</v>
      </c>
      <c r="D12" s="20" t="s">
        <v>8</v>
      </c>
      <c r="E12" s="21" t="s">
        <v>9</v>
      </c>
      <c r="F12" s="22"/>
      <c r="G12" s="22"/>
      <c r="H12" s="22"/>
      <c r="I12" s="22"/>
      <c r="J12" s="22"/>
      <c r="K12" s="22"/>
    </row>
    <row r="13" spans="1:11" s="30" customFormat="1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29"/>
    </row>
    <row r="14" spans="1:11" s="36" customFormat="1">
      <c r="A14" s="31" t="s">
        <v>10</v>
      </c>
      <c r="B14" s="32"/>
      <c r="C14" s="33"/>
      <c r="D14" s="34"/>
      <c r="E14" s="35"/>
      <c r="F14" s="29"/>
      <c r="G14" s="29"/>
      <c r="H14" s="29"/>
      <c r="I14" s="29"/>
      <c r="J14" s="29"/>
      <c r="K14" s="29"/>
    </row>
    <row r="15" spans="1:11">
      <c r="A15" s="37" t="s">
        <v>11</v>
      </c>
      <c r="B15" s="38">
        <f>SUM('[3]per lgu'!V15)</f>
        <v>276828</v>
      </c>
      <c r="C15" s="39">
        <f>B15/$B$135</f>
        <v>0.71260184053027864</v>
      </c>
      <c r="D15" s="40">
        <v>240466</v>
      </c>
      <c r="E15" s="41">
        <f>(B15-D15)/D15</f>
        <v>0.15121472474279107</v>
      </c>
      <c r="F15" s="29"/>
      <c r="G15" s="29"/>
      <c r="H15" s="29"/>
      <c r="I15" s="29"/>
      <c r="J15" s="29"/>
      <c r="K15" s="29"/>
    </row>
    <row r="16" spans="1:11">
      <c r="A16" s="37" t="s">
        <v>12</v>
      </c>
      <c r="B16" s="38">
        <f>SUM('[3]per lgu'!V16)</f>
        <v>3131</v>
      </c>
      <c r="C16" s="39">
        <f>B16/$B$135</f>
        <v>8.0597207027479252E-3</v>
      </c>
      <c r="D16" s="40">
        <v>9955</v>
      </c>
      <c r="E16" s="41">
        <f>(B16-D16)/D16</f>
        <v>-0.68548468106479155</v>
      </c>
      <c r="F16" s="29"/>
      <c r="G16" s="29"/>
      <c r="H16" s="29"/>
      <c r="I16" s="29"/>
      <c r="J16" s="29"/>
      <c r="K16" s="29"/>
    </row>
    <row r="17" spans="1:11" s="47" customFormat="1">
      <c r="A17" s="42" t="s">
        <v>13</v>
      </c>
      <c r="B17" s="43">
        <f>SUM(B15:B16)</f>
        <v>279959</v>
      </c>
      <c r="C17" s="44">
        <f>B17/$B$135</f>
        <v>0.7206615612330266</v>
      </c>
      <c r="D17" s="43">
        <v>250421</v>
      </c>
      <c r="E17" s="45">
        <f>(B17-D17)/D17</f>
        <v>0.1179533665307622</v>
      </c>
      <c r="F17" s="46"/>
      <c r="G17" s="46"/>
      <c r="H17" s="46"/>
      <c r="I17" s="46"/>
      <c r="J17" s="46"/>
      <c r="K17" s="46"/>
    </row>
    <row r="18" spans="1:11" s="30" customFormat="1">
      <c r="A18" s="48"/>
      <c r="B18" s="49"/>
      <c r="C18" s="26"/>
      <c r="D18" s="50"/>
      <c r="E18" s="28"/>
      <c r="F18" s="29"/>
      <c r="G18" s="29"/>
      <c r="H18" s="29"/>
      <c r="I18" s="29"/>
      <c r="J18" s="29"/>
      <c r="K18" s="29"/>
    </row>
    <row r="19" spans="1:11" s="36" customFormat="1">
      <c r="A19" s="31" t="s">
        <v>14</v>
      </c>
      <c r="B19" s="51"/>
      <c r="C19" s="52"/>
      <c r="D19" s="53"/>
      <c r="E19" s="54"/>
      <c r="F19" s="29"/>
      <c r="G19" s="29"/>
      <c r="H19" s="29"/>
      <c r="I19" s="29"/>
      <c r="J19" s="29"/>
      <c r="K19" s="29"/>
    </row>
    <row r="20" spans="1:11" s="30" customFormat="1">
      <c r="A20" s="48"/>
      <c r="B20" s="51"/>
      <c r="C20" s="52"/>
      <c r="D20" s="53"/>
      <c r="E20" s="54"/>
      <c r="F20" s="29"/>
      <c r="G20" s="29"/>
      <c r="H20" s="29"/>
      <c r="I20" s="29"/>
      <c r="J20" s="29"/>
      <c r="K20" s="29"/>
    </row>
    <row r="21" spans="1:11" s="36" customFormat="1">
      <c r="A21" s="55" t="s">
        <v>15</v>
      </c>
      <c r="B21" s="56"/>
      <c r="C21" s="57"/>
      <c r="D21" s="58"/>
      <c r="E21" s="59"/>
      <c r="F21" s="29"/>
      <c r="G21" s="29"/>
      <c r="H21" s="29"/>
      <c r="I21" s="29"/>
      <c r="J21" s="29"/>
      <c r="K21" s="29"/>
    </row>
    <row r="22" spans="1:11" s="36" customFormat="1">
      <c r="A22" s="60" t="s">
        <v>16</v>
      </c>
      <c r="B22" s="61"/>
      <c r="C22" s="62"/>
      <c r="D22" s="63"/>
      <c r="E22" s="64"/>
      <c r="F22" s="29"/>
      <c r="G22" s="29"/>
      <c r="H22" s="29"/>
      <c r="I22" s="29"/>
      <c r="J22" s="29"/>
      <c r="K22" s="29"/>
    </row>
    <row r="23" spans="1:11">
      <c r="A23" s="37" t="s">
        <v>17</v>
      </c>
      <c r="B23" s="38">
        <f>SUM('[3]per lgu'!V23)</f>
        <v>33</v>
      </c>
      <c r="C23" s="39">
        <f t="shared" ref="C23:C32" si="0">B23/$B$135</f>
        <v>8.494755132247892E-5</v>
      </c>
      <c r="D23" s="40">
        <v>23</v>
      </c>
      <c r="E23" s="41">
        <f t="shared" ref="E23:E32" si="1">(B23-D23)/D23</f>
        <v>0.43478260869565216</v>
      </c>
      <c r="F23" s="29"/>
      <c r="G23" s="29"/>
      <c r="H23" s="29"/>
      <c r="I23" s="29"/>
      <c r="J23" s="29"/>
      <c r="K23" s="29"/>
    </row>
    <row r="24" spans="1:11">
      <c r="A24" s="37" t="s">
        <v>18</v>
      </c>
      <c r="B24" s="38">
        <f>SUM('[3]per lgu'!V24)</f>
        <v>22</v>
      </c>
      <c r="C24" s="39">
        <f t="shared" si="0"/>
        <v>5.6631700881652616E-5</v>
      </c>
      <c r="D24" s="40">
        <v>18</v>
      </c>
      <c r="E24" s="41">
        <f t="shared" si="1"/>
        <v>0.22222222222222221</v>
      </c>
      <c r="F24" s="29"/>
      <c r="G24" s="29"/>
      <c r="H24" s="29"/>
      <c r="I24" s="29"/>
      <c r="J24" s="29"/>
      <c r="K24" s="29"/>
    </row>
    <row r="25" spans="1:11">
      <c r="A25" s="37" t="s">
        <v>19</v>
      </c>
      <c r="B25" s="38">
        <f>SUM('[3]per lgu'!V25)</f>
        <v>166</v>
      </c>
      <c r="C25" s="39">
        <f t="shared" si="0"/>
        <v>4.2731192483428792E-4</v>
      </c>
      <c r="D25" s="40">
        <v>155</v>
      </c>
      <c r="E25" s="41">
        <f t="shared" si="1"/>
        <v>7.0967741935483872E-2</v>
      </c>
      <c r="F25" s="29"/>
      <c r="G25" s="29"/>
      <c r="H25" s="29"/>
      <c r="I25" s="29"/>
      <c r="J25" s="29"/>
      <c r="K25" s="29"/>
    </row>
    <row r="26" spans="1:11">
      <c r="A26" s="37" t="s">
        <v>20</v>
      </c>
      <c r="B26" s="38">
        <f>SUM('[3]per lgu'!V26)</f>
        <v>5</v>
      </c>
      <c r="C26" s="39">
        <f t="shared" si="0"/>
        <v>1.2870841109466504E-5</v>
      </c>
      <c r="D26" s="40">
        <v>0</v>
      </c>
      <c r="E26" s="41">
        <v>1</v>
      </c>
      <c r="F26" s="29"/>
      <c r="G26" s="29"/>
      <c r="H26" s="29"/>
      <c r="I26" s="29"/>
      <c r="J26" s="29"/>
      <c r="K26" s="29"/>
    </row>
    <row r="27" spans="1:11">
      <c r="A27" s="37" t="s">
        <v>21</v>
      </c>
      <c r="B27" s="38">
        <f>SUM('[3]per lgu'!V27)</f>
        <v>350</v>
      </c>
      <c r="C27" s="39">
        <f t="shared" si="0"/>
        <v>9.0095887766265521E-4</v>
      </c>
      <c r="D27" s="40">
        <v>661</v>
      </c>
      <c r="E27" s="41">
        <f t="shared" si="1"/>
        <v>-0.47049924357034795</v>
      </c>
      <c r="F27" s="29"/>
      <c r="G27" s="29"/>
      <c r="H27" s="29"/>
      <c r="I27" s="29"/>
      <c r="J27" s="29"/>
      <c r="K27" s="29"/>
    </row>
    <row r="28" spans="1:11">
      <c r="A28" s="37" t="s">
        <v>22</v>
      </c>
      <c r="B28" s="38">
        <f>SUM('[3]per lgu'!V28)</f>
        <v>28</v>
      </c>
      <c r="C28" s="39">
        <f t="shared" si="0"/>
        <v>7.2076710213012416E-5</v>
      </c>
      <c r="D28" s="40">
        <v>16</v>
      </c>
      <c r="E28" s="41">
        <v>1</v>
      </c>
      <c r="F28" s="29"/>
      <c r="G28" s="29"/>
      <c r="H28" s="29"/>
      <c r="I28" s="29"/>
      <c r="J28" s="29"/>
      <c r="K28" s="29"/>
    </row>
    <row r="29" spans="1:11">
      <c r="A29" s="37" t="s">
        <v>23</v>
      </c>
      <c r="B29" s="38">
        <f>SUM('[3]per lgu'!V29)</f>
        <v>1281</v>
      </c>
      <c r="C29" s="39">
        <f t="shared" si="0"/>
        <v>3.2975094922453184E-3</v>
      </c>
      <c r="D29" s="40">
        <v>1890</v>
      </c>
      <c r="E29" s="41">
        <f t="shared" si="1"/>
        <v>-0.32222222222222224</v>
      </c>
      <c r="F29" s="29"/>
      <c r="G29" s="29"/>
      <c r="H29" s="29"/>
      <c r="I29" s="29"/>
      <c r="J29" s="29"/>
      <c r="K29" s="29"/>
    </row>
    <row r="30" spans="1:11">
      <c r="A30" s="37" t="s">
        <v>24</v>
      </c>
      <c r="B30" s="38">
        <f>SUM('[3]per lgu'!V30)</f>
        <v>328</v>
      </c>
      <c r="C30" s="39">
        <f t="shared" si="0"/>
        <v>8.4432717678100267E-4</v>
      </c>
      <c r="D30" s="40">
        <v>468</v>
      </c>
      <c r="E30" s="41">
        <f t="shared" si="1"/>
        <v>-0.29914529914529914</v>
      </c>
      <c r="F30" s="29"/>
      <c r="G30" s="29"/>
      <c r="H30" s="29"/>
      <c r="I30" s="29"/>
      <c r="J30" s="29"/>
      <c r="K30" s="29"/>
    </row>
    <row r="31" spans="1:11">
      <c r="A31" s="37" t="s">
        <v>25</v>
      </c>
      <c r="B31" s="38">
        <f>SUM('[3]per lgu'!V31)</f>
        <v>93</v>
      </c>
      <c r="C31" s="39">
        <f t="shared" si="0"/>
        <v>2.3939764463607697E-4</v>
      </c>
      <c r="D31" s="40">
        <v>87</v>
      </c>
      <c r="E31" s="41">
        <f t="shared" si="1"/>
        <v>6.8965517241379309E-2</v>
      </c>
      <c r="F31" s="29"/>
      <c r="G31" s="29"/>
      <c r="H31" s="29"/>
      <c r="I31" s="29"/>
      <c r="J31" s="29"/>
      <c r="K31" s="29"/>
    </row>
    <row r="32" spans="1:11" s="70" customFormat="1">
      <c r="A32" s="65" t="s">
        <v>26</v>
      </c>
      <c r="B32" s="66">
        <f>SUM(B23:B31)</f>
        <v>2306</v>
      </c>
      <c r="C32" s="67">
        <f t="shared" si="0"/>
        <v>5.9360319196859511E-3</v>
      </c>
      <c r="D32" s="68">
        <v>3318</v>
      </c>
      <c r="E32" s="69">
        <f t="shared" si="1"/>
        <v>-0.30500301386377338</v>
      </c>
      <c r="F32" s="46"/>
      <c r="G32" s="46"/>
      <c r="H32" s="46"/>
      <c r="I32" s="46"/>
      <c r="J32" s="46"/>
      <c r="K32" s="46"/>
    </row>
    <row r="33" spans="1:11" s="30" customFormat="1">
      <c r="A33" s="71"/>
      <c r="B33" s="72"/>
      <c r="C33" s="73"/>
      <c r="D33" s="74"/>
      <c r="E33" s="75"/>
      <c r="F33" s="29"/>
      <c r="G33" s="29"/>
      <c r="H33" s="29"/>
      <c r="I33" s="29"/>
      <c r="J33" s="29"/>
      <c r="K33" s="29"/>
    </row>
    <row r="34" spans="1:11" s="79" customFormat="1">
      <c r="A34" s="65" t="s">
        <v>27</v>
      </c>
      <c r="B34" s="66"/>
      <c r="C34" s="67"/>
      <c r="D34" s="76"/>
      <c r="E34" s="69"/>
      <c r="F34" s="77"/>
      <c r="G34" s="77"/>
      <c r="H34" s="77"/>
      <c r="I34" s="78"/>
      <c r="J34" s="78"/>
      <c r="K34" s="78"/>
    </row>
    <row r="35" spans="1:11">
      <c r="A35" s="37" t="s">
        <v>28</v>
      </c>
      <c r="B35" s="38">
        <f>SUM('[3]per lgu'!V35)</f>
        <v>21253</v>
      </c>
      <c r="C35" s="39">
        <f t="shared" ref="C35:C40" si="2">B35/$B$135</f>
        <v>5.4708797219898318E-2</v>
      </c>
      <c r="D35" s="40">
        <v>22150</v>
      </c>
      <c r="E35" s="41">
        <f t="shared" ref="E35:E40" si="3">(B35-D35)/D35</f>
        <v>-4.0496613995485327E-2</v>
      </c>
      <c r="F35" s="77"/>
      <c r="G35" s="77"/>
      <c r="H35" s="77"/>
      <c r="I35" s="29"/>
      <c r="J35" s="29"/>
      <c r="K35" s="29"/>
    </row>
    <row r="36" spans="1:11">
      <c r="A36" s="37" t="s">
        <v>29</v>
      </c>
      <c r="B36" s="38">
        <f>SUM('[3]per lgu'!V36)</f>
        <v>1115</v>
      </c>
      <c r="C36" s="39">
        <f t="shared" si="2"/>
        <v>2.8701975674110302E-3</v>
      </c>
      <c r="D36" s="40">
        <v>1645</v>
      </c>
      <c r="E36" s="41">
        <f t="shared" si="3"/>
        <v>-0.32218844984802431</v>
      </c>
      <c r="F36" s="29"/>
      <c r="G36" s="29"/>
      <c r="H36" s="29"/>
      <c r="I36" s="29"/>
      <c r="J36" s="29"/>
      <c r="K36" s="29"/>
    </row>
    <row r="37" spans="1:11">
      <c r="A37" s="37" t="s">
        <v>30</v>
      </c>
      <c r="B37" s="38">
        <f>SUM('[3]per lgu'!V37)</f>
        <v>5385</v>
      </c>
      <c r="C37" s="39">
        <f t="shared" si="2"/>
        <v>1.3861895874895424E-2</v>
      </c>
      <c r="D37" s="40">
        <v>5031</v>
      </c>
      <c r="E37" s="41">
        <f t="shared" si="3"/>
        <v>7.0363744782349427E-2</v>
      </c>
      <c r="F37" s="29"/>
      <c r="G37" s="29"/>
      <c r="H37" s="29"/>
      <c r="I37" s="29"/>
      <c r="J37" s="29"/>
      <c r="K37" s="29"/>
    </row>
    <row r="38" spans="1:11">
      <c r="A38" s="37" t="s">
        <v>31</v>
      </c>
      <c r="B38" s="38">
        <f>SUM('[3]per lgu'!V38)</f>
        <v>21330</v>
      </c>
      <c r="C38" s="39">
        <f t="shared" si="2"/>
        <v>5.4907008172984106E-2</v>
      </c>
      <c r="D38" s="40">
        <v>13848</v>
      </c>
      <c r="E38" s="41">
        <f t="shared" si="3"/>
        <v>0.54029462738301559</v>
      </c>
      <c r="F38" s="29"/>
      <c r="G38" s="29"/>
      <c r="H38" s="29"/>
      <c r="I38" s="29"/>
      <c r="J38" s="29"/>
      <c r="K38" s="29"/>
    </row>
    <row r="39" spans="1:11">
      <c r="A39" s="37" t="s">
        <v>32</v>
      </c>
      <c r="B39" s="38">
        <f>SUM('[3]per lgu'!V39)</f>
        <v>5324</v>
      </c>
      <c r="C39" s="39">
        <f t="shared" si="2"/>
        <v>1.3704871613359933E-2</v>
      </c>
      <c r="D39" s="40">
        <v>20933</v>
      </c>
      <c r="E39" s="41">
        <f t="shared" si="3"/>
        <v>-0.74566473988439308</v>
      </c>
      <c r="F39" s="29"/>
      <c r="G39" s="29"/>
      <c r="H39" s="29"/>
      <c r="I39" s="29"/>
      <c r="J39" s="29"/>
      <c r="K39" s="29"/>
    </row>
    <row r="40" spans="1:11" s="70" customFormat="1">
      <c r="A40" s="65" t="s">
        <v>33</v>
      </c>
      <c r="B40" s="66">
        <f>SUM(B35:B39)</f>
        <v>54407</v>
      </c>
      <c r="C40" s="67">
        <f t="shared" si="2"/>
        <v>0.1400527704485488</v>
      </c>
      <c r="D40" s="68">
        <v>63607</v>
      </c>
      <c r="E40" s="69">
        <f t="shared" si="3"/>
        <v>-0.14463816875501123</v>
      </c>
      <c r="F40" s="46"/>
      <c r="G40" s="46"/>
      <c r="H40" s="46"/>
      <c r="I40" s="46"/>
      <c r="J40" s="46"/>
      <c r="K40" s="46"/>
    </row>
    <row r="41" spans="1:11" s="30" customFormat="1">
      <c r="A41" s="71"/>
      <c r="B41" s="72"/>
      <c r="C41" s="73"/>
      <c r="D41" s="74"/>
      <c r="E41" s="75"/>
      <c r="F41" s="29"/>
      <c r="G41" s="29"/>
      <c r="H41" s="29"/>
      <c r="I41" s="29"/>
      <c r="J41" s="29"/>
      <c r="K41" s="29"/>
    </row>
    <row r="42" spans="1:11" s="36" customFormat="1">
      <c r="A42" s="65" t="s">
        <v>34</v>
      </c>
      <c r="B42" s="66"/>
      <c r="C42" s="67"/>
      <c r="D42" s="76"/>
      <c r="E42" s="69"/>
      <c r="F42" s="29"/>
      <c r="G42" s="29"/>
      <c r="H42" s="29"/>
      <c r="I42" s="29"/>
      <c r="J42" s="29"/>
      <c r="K42" s="29"/>
    </row>
    <row r="43" spans="1:11">
      <c r="A43" s="37" t="s">
        <v>35</v>
      </c>
      <c r="B43" s="38">
        <f>SUM('[3]per lgu'!V43)</f>
        <v>16</v>
      </c>
      <c r="C43" s="39">
        <f t="shared" ref="C43:C49" si="4">B43/$B$135</f>
        <v>4.1186691550292815E-5</v>
      </c>
      <c r="D43" s="40">
        <v>8</v>
      </c>
      <c r="E43" s="41">
        <f t="shared" ref="E43:E49" si="5">(B43-D43)/D43</f>
        <v>1</v>
      </c>
      <c r="F43" s="29"/>
      <c r="G43" s="29"/>
      <c r="H43" s="29"/>
      <c r="I43" s="29"/>
      <c r="J43" s="29"/>
      <c r="K43" s="29"/>
    </row>
    <row r="44" spans="1:11">
      <c r="A44" s="37" t="s">
        <v>36</v>
      </c>
      <c r="B44" s="38">
        <f>SUM('[3]per lgu'!V44)</f>
        <v>605</v>
      </c>
      <c r="C44" s="39">
        <f t="shared" si="4"/>
        <v>1.5573717742454469E-3</v>
      </c>
      <c r="D44" s="40">
        <v>283</v>
      </c>
      <c r="E44" s="41">
        <f t="shared" si="5"/>
        <v>1.137809187279152</v>
      </c>
      <c r="F44" s="29"/>
      <c r="G44" s="29"/>
      <c r="H44" s="29"/>
      <c r="I44" s="29"/>
      <c r="J44" s="29"/>
      <c r="K44" s="29"/>
    </row>
    <row r="45" spans="1:11">
      <c r="A45" s="37" t="s">
        <v>37</v>
      </c>
      <c r="B45" s="38">
        <f>SUM('[3]per lgu'!V45)</f>
        <v>14</v>
      </c>
      <c r="C45" s="39">
        <f t="shared" si="4"/>
        <v>3.6038355106506208E-5</v>
      </c>
      <c r="D45" s="40">
        <v>134</v>
      </c>
      <c r="E45" s="41">
        <f t="shared" si="5"/>
        <v>-0.89552238805970152</v>
      </c>
      <c r="F45" s="29"/>
      <c r="G45" s="29"/>
      <c r="H45" s="29"/>
      <c r="I45" s="29"/>
      <c r="J45" s="29"/>
      <c r="K45" s="29"/>
    </row>
    <row r="46" spans="1:11">
      <c r="A46" s="37" t="s">
        <v>38</v>
      </c>
      <c r="B46" s="38">
        <f>SUM('[3]per lgu'!V46)</f>
        <v>18</v>
      </c>
      <c r="C46" s="39">
        <f t="shared" si="4"/>
        <v>4.6335027994079415E-5</v>
      </c>
      <c r="D46" s="40">
        <v>17</v>
      </c>
      <c r="E46" s="41">
        <f t="shared" si="5"/>
        <v>5.8823529411764705E-2</v>
      </c>
      <c r="F46" s="29"/>
      <c r="G46" s="29"/>
      <c r="H46" s="29"/>
      <c r="I46" s="29"/>
      <c r="J46" s="29"/>
      <c r="K46" s="29"/>
    </row>
    <row r="47" spans="1:11">
      <c r="A47" s="37" t="s">
        <v>39</v>
      </c>
      <c r="B47" s="38">
        <f>SUM('[3]per lgu'!V47)</f>
        <v>46</v>
      </c>
      <c r="C47" s="39">
        <f t="shared" si="4"/>
        <v>1.1841173820709184E-4</v>
      </c>
      <c r="D47" s="40">
        <v>43</v>
      </c>
      <c r="E47" s="41">
        <v>1</v>
      </c>
      <c r="F47" s="29"/>
      <c r="G47" s="29"/>
      <c r="H47" s="29"/>
      <c r="I47" s="29"/>
      <c r="J47" s="29"/>
      <c r="K47" s="29"/>
    </row>
    <row r="48" spans="1:11">
      <c r="A48" s="37" t="s">
        <v>40</v>
      </c>
      <c r="B48" s="38">
        <f>SUM('[3]per lgu'!V48)</f>
        <v>15</v>
      </c>
      <c r="C48" s="39">
        <f t="shared" si="4"/>
        <v>3.8612523328399512E-5</v>
      </c>
      <c r="D48" s="40">
        <v>6</v>
      </c>
      <c r="E48" s="41">
        <f t="shared" si="5"/>
        <v>1.5</v>
      </c>
      <c r="F48" s="29"/>
      <c r="G48" s="29"/>
      <c r="H48" s="29"/>
      <c r="I48" s="29"/>
      <c r="J48" s="29"/>
      <c r="K48" s="29"/>
    </row>
    <row r="49" spans="1:11" s="70" customFormat="1">
      <c r="A49" s="65" t="s">
        <v>26</v>
      </c>
      <c r="B49" s="66">
        <f>SUM(B43:B48)</f>
        <v>714</v>
      </c>
      <c r="C49" s="67">
        <f t="shared" si="4"/>
        <v>1.8379561104318167E-3</v>
      </c>
      <c r="D49" s="68">
        <v>491</v>
      </c>
      <c r="E49" s="69">
        <f t="shared" si="5"/>
        <v>0.45417515274949083</v>
      </c>
      <c r="F49" s="46"/>
      <c r="G49" s="46"/>
      <c r="H49" s="46"/>
      <c r="I49" s="46"/>
      <c r="J49" s="46"/>
      <c r="K49" s="46"/>
    </row>
    <row r="50" spans="1:11" s="30" customFormat="1">
      <c r="A50" s="71"/>
      <c r="B50" s="72"/>
      <c r="C50" s="73"/>
      <c r="D50" s="74"/>
      <c r="E50" s="75"/>
      <c r="F50" s="29"/>
      <c r="G50" s="29"/>
      <c r="H50" s="29"/>
      <c r="I50" s="29"/>
      <c r="J50" s="29"/>
      <c r="K50" s="29"/>
    </row>
    <row r="51" spans="1:11" s="36" customFormat="1">
      <c r="A51" s="65" t="s">
        <v>41</v>
      </c>
      <c r="B51" s="66"/>
      <c r="C51" s="67"/>
      <c r="D51" s="76"/>
      <c r="E51" s="69"/>
      <c r="F51" s="29"/>
      <c r="G51" s="29"/>
      <c r="H51" s="29"/>
      <c r="I51" s="29"/>
      <c r="J51" s="29"/>
      <c r="K51" s="29"/>
    </row>
    <row r="52" spans="1:11">
      <c r="A52" s="37" t="s">
        <v>42</v>
      </c>
      <c r="B52" s="38">
        <f>SUM('[3]per lgu'!V52)</f>
        <v>36</v>
      </c>
      <c r="C52" s="39">
        <f t="shared" ref="C52:C59" si="6">B52/$B$135</f>
        <v>9.267005598815883E-5</v>
      </c>
      <c r="D52" s="40">
        <v>15</v>
      </c>
      <c r="E52" s="41">
        <f t="shared" ref="E52:E59" si="7">(B52-D52)/D52</f>
        <v>1.4</v>
      </c>
      <c r="F52" s="29"/>
      <c r="G52" s="29"/>
      <c r="H52" s="29"/>
      <c r="I52" s="29"/>
      <c r="J52" s="29"/>
      <c r="K52" s="29"/>
    </row>
    <row r="53" spans="1:11">
      <c r="A53" s="37" t="s">
        <v>43</v>
      </c>
      <c r="B53" s="38">
        <f>SUM('[3]per lgu'!V53)</f>
        <v>32</v>
      </c>
      <c r="C53" s="39">
        <f t="shared" si="6"/>
        <v>8.237338310058563E-5</v>
      </c>
      <c r="D53" s="40">
        <v>0</v>
      </c>
      <c r="E53" s="41">
        <v>1</v>
      </c>
      <c r="F53" s="29"/>
      <c r="G53" s="29"/>
      <c r="H53" s="29"/>
      <c r="I53" s="29"/>
      <c r="J53" s="29"/>
      <c r="K53" s="29"/>
    </row>
    <row r="54" spans="1:11">
      <c r="A54" s="37" t="s">
        <v>44</v>
      </c>
      <c r="B54" s="38">
        <f>SUM('[3]per lgu'!V54)</f>
        <v>439</v>
      </c>
      <c r="C54" s="39">
        <f t="shared" si="6"/>
        <v>1.1300598494111589E-3</v>
      </c>
      <c r="D54" s="40">
        <v>184</v>
      </c>
      <c r="E54" s="41">
        <f t="shared" si="7"/>
        <v>1.3858695652173914</v>
      </c>
      <c r="F54" s="29"/>
      <c r="G54" s="29"/>
      <c r="H54" s="29"/>
      <c r="I54" s="29"/>
      <c r="J54" s="29"/>
      <c r="K54" s="29"/>
    </row>
    <row r="55" spans="1:11">
      <c r="A55" s="37" t="s">
        <v>45</v>
      </c>
      <c r="B55" s="38">
        <f>SUM('[3]per lgu'!V55)</f>
        <v>37</v>
      </c>
      <c r="C55" s="39">
        <f t="shared" si="6"/>
        <v>9.524422421005212E-5</v>
      </c>
      <c r="D55" s="40">
        <v>59</v>
      </c>
      <c r="E55" s="41">
        <f t="shared" si="7"/>
        <v>-0.3728813559322034</v>
      </c>
      <c r="F55" s="29"/>
      <c r="G55" s="29"/>
      <c r="H55" s="29"/>
      <c r="I55" s="29"/>
      <c r="J55" s="29"/>
      <c r="K55" s="29"/>
    </row>
    <row r="56" spans="1:11">
      <c r="A56" s="37" t="s">
        <v>46</v>
      </c>
      <c r="B56" s="38">
        <f>SUM('[3]per lgu'!V56)</f>
        <v>44</v>
      </c>
      <c r="C56" s="39">
        <f t="shared" si="6"/>
        <v>1.1326340176330523E-4</v>
      </c>
      <c r="D56" s="40">
        <v>71</v>
      </c>
      <c r="E56" s="41">
        <f t="shared" si="7"/>
        <v>-0.38028169014084506</v>
      </c>
      <c r="F56" s="29"/>
      <c r="G56" s="29"/>
      <c r="H56" s="29"/>
      <c r="I56" s="29"/>
      <c r="J56" s="29"/>
      <c r="K56" s="29"/>
    </row>
    <row r="57" spans="1:11">
      <c r="A57" s="37" t="s">
        <v>47</v>
      </c>
      <c r="B57" s="38">
        <f>SUM('[3]per lgu'!V57)</f>
        <v>357</v>
      </c>
      <c r="C57" s="39">
        <f t="shared" si="6"/>
        <v>9.1897805521590833E-4</v>
      </c>
      <c r="D57" s="40">
        <v>765</v>
      </c>
      <c r="E57" s="41">
        <f t="shared" si="7"/>
        <v>-0.53333333333333333</v>
      </c>
      <c r="F57" s="29"/>
      <c r="G57" s="29"/>
      <c r="H57" s="29"/>
      <c r="I57" s="29"/>
      <c r="J57" s="29"/>
      <c r="K57" s="29"/>
    </row>
    <row r="58" spans="1:11">
      <c r="A58" s="37" t="s">
        <v>48</v>
      </c>
      <c r="B58" s="38">
        <f>SUM('[3]per lgu'!V58)</f>
        <v>136</v>
      </c>
      <c r="C58" s="39">
        <f t="shared" si="6"/>
        <v>3.5008687817748889E-4</v>
      </c>
      <c r="D58" s="40">
        <v>111</v>
      </c>
      <c r="E58" s="41">
        <f t="shared" si="7"/>
        <v>0.22522522522522523</v>
      </c>
      <c r="F58" s="29"/>
      <c r="G58" s="29"/>
      <c r="H58" s="29"/>
      <c r="I58" s="29"/>
      <c r="J58" s="29"/>
      <c r="K58" s="29"/>
    </row>
    <row r="59" spans="1:11" s="70" customFormat="1">
      <c r="A59" s="65" t="s">
        <v>26</v>
      </c>
      <c r="B59" s="66">
        <f>SUM(B52:B58)</f>
        <v>1081</v>
      </c>
      <c r="C59" s="67">
        <f t="shared" si="6"/>
        <v>2.782675847866658E-3</v>
      </c>
      <c r="D59" s="68">
        <v>1205</v>
      </c>
      <c r="E59" s="69">
        <f t="shared" si="7"/>
        <v>-0.10290456431535269</v>
      </c>
      <c r="F59" s="46"/>
      <c r="G59" s="46"/>
      <c r="H59" s="46"/>
      <c r="I59" s="46"/>
      <c r="J59" s="46"/>
      <c r="K59" s="46"/>
    </row>
    <row r="60" spans="1:11" s="30" customFormat="1">
      <c r="A60" s="80"/>
      <c r="B60" s="72"/>
      <c r="C60" s="73"/>
      <c r="D60" s="74"/>
      <c r="E60" s="75"/>
      <c r="F60" s="29"/>
      <c r="G60" s="29"/>
      <c r="H60" s="29"/>
      <c r="I60" s="29"/>
      <c r="J60" s="29"/>
      <c r="K60" s="29"/>
    </row>
    <row r="61" spans="1:11" s="23" customFormat="1" ht="22.5">
      <c r="A61" s="17" t="s">
        <v>5</v>
      </c>
      <c r="B61" s="18" t="s">
        <v>6</v>
      </c>
      <c r="C61" s="19" t="s">
        <v>7</v>
      </c>
      <c r="D61" s="20" t="s">
        <v>8</v>
      </c>
      <c r="E61" s="21" t="s">
        <v>9</v>
      </c>
      <c r="F61" s="22"/>
      <c r="G61" s="22"/>
      <c r="H61" s="22"/>
      <c r="I61" s="22"/>
      <c r="J61" s="22"/>
      <c r="K61" s="22"/>
    </row>
    <row r="62" spans="1:11" s="36" customFormat="1">
      <c r="A62" s="81" t="s">
        <v>49</v>
      </c>
      <c r="B62" s="82"/>
      <c r="C62" s="83"/>
      <c r="D62" s="84"/>
      <c r="E62" s="85"/>
      <c r="F62" s="29"/>
      <c r="G62" s="29"/>
      <c r="H62" s="29"/>
      <c r="I62" s="29"/>
      <c r="J62" s="29"/>
      <c r="K62" s="29"/>
    </row>
    <row r="63" spans="1:11" s="36" customFormat="1">
      <c r="A63" s="65" t="s">
        <v>50</v>
      </c>
      <c r="B63" s="86"/>
      <c r="C63" s="87"/>
      <c r="D63" s="88"/>
      <c r="E63" s="89"/>
      <c r="F63" s="29"/>
      <c r="G63" s="29"/>
      <c r="H63" s="29"/>
      <c r="I63" s="29"/>
      <c r="J63" s="29"/>
      <c r="K63" s="29"/>
    </row>
    <row r="64" spans="1:11">
      <c r="A64" s="37" t="s">
        <v>51</v>
      </c>
      <c r="B64" s="38">
        <f>SUM('[3]per lgu'!V64)</f>
        <v>2384</v>
      </c>
      <c r="C64" s="39">
        <f>B64/$B$135</f>
        <v>6.1368170409936288E-3</v>
      </c>
      <c r="D64" s="40">
        <v>2154</v>
      </c>
      <c r="E64" s="41">
        <f>(B64-D64)/D64</f>
        <v>0.10677808727948004</v>
      </c>
      <c r="F64" s="29"/>
      <c r="G64" s="29"/>
      <c r="H64" s="29"/>
      <c r="I64" s="29"/>
      <c r="J64" s="29"/>
      <c r="K64" s="29"/>
    </row>
    <row r="65" spans="1:11">
      <c r="A65" s="37" t="s">
        <v>52</v>
      </c>
      <c r="B65" s="38">
        <f>SUM('[3]per lgu'!V65)</f>
        <v>295</v>
      </c>
      <c r="C65" s="39">
        <f>B65/$B$135</f>
        <v>7.5937962545852375E-4</v>
      </c>
      <c r="D65" s="40">
        <v>136</v>
      </c>
      <c r="E65" s="41">
        <f>(B65-D65)/D65</f>
        <v>1.1691176470588236</v>
      </c>
      <c r="F65" s="29"/>
      <c r="G65" s="29"/>
      <c r="H65" s="29"/>
      <c r="I65" s="29"/>
      <c r="J65" s="29"/>
      <c r="K65" s="29"/>
    </row>
    <row r="66" spans="1:11">
      <c r="A66" s="37" t="s">
        <v>53</v>
      </c>
      <c r="B66" s="38">
        <f>SUM('[3]per lgu'!V66)</f>
        <v>9962</v>
      </c>
      <c r="C66" s="39">
        <f>B66/$B$135</f>
        <v>2.5643863826501061E-2</v>
      </c>
      <c r="D66" s="40">
        <v>10664</v>
      </c>
      <c r="E66" s="41">
        <f>(B66-D66)/D66</f>
        <v>-6.5828957239309829E-2</v>
      </c>
      <c r="F66" s="29"/>
      <c r="G66" s="29"/>
      <c r="H66" s="29"/>
      <c r="I66" s="29"/>
      <c r="J66" s="29"/>
      <c r="K66" s="29"/>
    </row>
    <row r="67" spans="1:11" s="70" customFormat="1">
      <c r="A67" s="65" t="s">
        <v>26</v>
      </c>
      <c r="B67" s="66">
        <f>SUM(B64:B66)</f>
        <v>12641</v>
      </c>
      <c r="C67" s="67">
        <f>B67/$B$135</f>
        <v>3.2540060492953216E-2</v>
      </c>
      <c r="D67" s="68">
        <v>12954</v>
      </c>
      <c r="E67" s="69">
        <f>(B67-D67)/D67</f>
        <v>-2.4162420873861355E-2</v>
      </c>
      <c r="F67" s="46"/>
      <c r="G67" s="46"/>
      <c r="H67" s="46"/>
      <c r="I67" s="46"/>
      <c r="J67" s="46"/>
      <c r="K67" s="46"/>
    </row>
    <row r="68" spans="1:11" s="30" customFormat="1">
      <c r="A68" s="71"/>
      <c r="B68" s="72"/>
      <c r="C68" s="73"/>
      <c r="D68" s="74"/>
      <c r="E68" s="75"/>
      <c r="F68" s="29"/>
      <c r="G68" s="29"/>
      <c r="H68" s="29"/>
      <c r="I68" s="29"/>
      <c r="J68" s="29"/>
      <c r="K68" s="29"/>
    </row>
    <row r="69" spans="1:11" s="36" customFormat="1">
      <c r="A69" s="65" t="s">
        <v>54</v>
      </c>
      <c r="B69" s="66"/>
      <c r="C69" s="67"/>
      <c r="D69" s="76"/>
      <c r="E69" s="69"/>
      <c r="F69" s="29"/>
      <c r="G69" s="29"/>
      <c r="H69" s="29"/>
      <c r="I69" s="29"/>
      <c r="J69" s="29"/>
      <c r="K69" s="29"/>
    </row>
    <row r="70" spans="1:11">
      <c r="A70" s="37" t="s">
        <v>55</v>
      </c>
      <c r="B70" s="38">
        <f>SUM('[3]per lgu'!V70)</f>
        <v>32</v>
      </c>
      <c r="C70" s="39">
        <f t="shared" ref="C70:C75" si="8">B70/$B$135</f>
        <v>8.237338310058563E-5</v>
      </c>
      <c r="D70" s="40">
        <v>49</v>
      </c>
      <c r="E70" s="41">
        <f t="shared" ref="E70:E75" si="9">(B70-D70)/D70</f>
        <v>-0.34693877551020408</v>
      </c>
      <c r="F70" s="29"/>
      <c r="G70" s="29"/>
      <c r="H70" s="29"/>
      <c r="I70" s="29"/>
      <c r="J70" s="29"/>
      <c r="K70" s="29"/>
    </row>
    <row r="71" spans="1:11">
      <c r="A71" s="37" t="s">
        <v>56</v>
      </c>
      <c r="B71" s="38">
        <f>SUM('[3]per lgu'!V71)</f>
        <v>91</v>
      </c>
      <c r="C71" s="39">
        <f t="shared" si="8"/>
        <v>2.3424930819229036E-4</v>
      </c>
      <c r="D71" s="40">
        <v>72</v>
      </c>
      <c r="E71" s="41">
        <f t="shared" si="9"/>
        <v>0.2638888888888889</v>
      </c>
      <c r="F71" s="29"/>
      <c r="G71" s="29"/>
      <c r="H71" s="29"/>
      <c r="I71" s="29"/>
      <c r="J71" s="29"/>
      <c r="K71" s="29"/>
    </row>
    <row r="72" spans="1:11">
      <c r="A72" s="37" t="s">
        <v>57</v>
      </c>
      <c r="B72" s="38">
        <f>SUM('[3]per lgu'!V72)</f>
        <v>34</v>
      </c>
      <c r="C72" s="39">
        <f t="shared" si="8"/>
        <v>8.7521719544372223E-5</v>
      </c>
      <c r="D72" s="40">
        <v>10</v>
      </c>
      <c r="E72" s="41">
        <v>1</v>
      </c>
      <c r="F72" s="29"/>
      <c r="G72" s="29"/>
      <c r="H72" s="29"/>
      <c r="I72" s="29"/>
      <c r="J72" s="29"/>
      <c r="K72" s="29"/>
    </row>
    <row r="73" spans="1:11">
      <c r="A73" s="37" t="s">
        <v>58</v>
      </c>
      <c r="B73" s="38">
        <f>SUM('[3]per lgu'!V73)</f>
        <v>8</v>
      </c>
      <c r="C73" s="39">
        <f t="shared" si="8"/>
        <v>2.0593345775146407E-5</v>
      </c>
      <c r="D73" s="40">
        <v>0</v>
      </c>
      <c r="E73" s="41">
        <v>1</v>
      </c>
      <c r="F73" s="29"/>
      <c r="G73" s="29"/>
      <c r="H73" s="29"/>
      <c r="I73" s="29"/>
      <c r="J73" s="29"/>
      <c r="K73" s="29"/>
    </row>
    <row r="74" spans="1:11">
      <c r="A74" s="37" t="s">
        <v>59</v>
      </c>
      <c r="B74" s="38">
        <f>SUM('[3]per lgu'!V74)</f>
        <v>7</v>
      </c>
      <c r="C74" s="39">
        <f t="shared" si="8"/>
        <v>1.8019177553253104E-5</v>
      </c>
      <c r="D74" s="40">
        <v>10</v>
      </c>
      <c r="E74" s="41">
        <f t="shared" si="9"/>
        <v>-0.3</v>
      </c>
      <c r="F74" s="29"/>
      <c r="G74" s="29"/>
      <c r="H74" s="29"/>
      <c r="I74" s="29"/>
      <c r="J74" s="29"/>
      <c r="K74" s="29"/>
    </row>
    <row r="75" spans="1:11" s="70" customFormat="1">
      <c r="A75" s="65" t="s">
        <v>33</v>
      </c>
      <c r="B75" s="66">
        <f>SUM(B70:B74)</f>
        <v>172</v>
      </c>
      <c r="C75" s="67">
        <f t="shared" si="8"/>
        <v>4.4275693416564771E-4</v>
      </c>
      <c r="D75" s="68">
        <v>141</v>
      </c>
      <c r="E75" s="69">
        <f t="shared" si="9"/>
        <v>0.21985815602836881</v>
      </c>
      <c r="F75" s="46"/>
      <c r="G75" s="46"/>
      <c r="H75" s="46"/>
      <c r="I75" s="46"/>
      <c r="J75" s="46"/>
      <c r="K75" s="46"/>
    </row>
    <row r="76" spans="1:11" s="30" customFormat="1">
      <c r="A76" s="31"/>
      <c r="B76" s="72"/>
      <c r="C76" s="73"/>
      <c r="D76" s="74"/>
      <c r="E76" s="75"/>
      <c r="F76" s="29"/>
      <c r="G76" s="29"/>
      <c r="H76" s="29"/>
      <c r="I76" s="29"/>
      <c r="J76" s="29"/>
      <c r="K76" s="29"/>
    </row>
    <row r="77" spans="1:11" s="36" customFormat="1">
      <c r="A77" s="81" t="s">
        <v>60</v>
      </c>
      <c r="B77" s="82"/>
      <c r="C77" s="83"/>
      <c r="D77" s="84"/>
      <c r="E77" s="85"/>
      <c r="F77" s="29"/>
      <c r="G77" s="29"/>
      <c r="H77" s="29"/>
      <c r="I77" s="29"/>
      <c r="J77" s="29"/>
      <c r="K77" s="29"/>
    </row>
    <row r="78" spans="1:11" s="36" customFormat="1">
      <c r="A78" s="65" t="s">
        <v>61</v>
      </c>
      <c r="B78" s="86"/>
      <c r="C78" s="87"/>
      <c r="D78" s="88"/>
      <c r="E78" s="89"/>
      <c r="F78" s="29"/>
      <c r="G78" s="29"/>
      <c r="H78" s="29"/>
      <c r="I78" s="29"/>
      <c r="J78" s="29"/>
      <c r="K78" s="29"/>
    </row>
    <row r="79" spans="1:11">
      <c r="A79" s="90" t="s">
        <v>62</v>
      </c>
      <c r="B79" s="38">
        <f>SUM('[3]per lgu'!V79)</f>
        <v>394</v>
      </c>
      <c r="C79" s="39">
        <f t="shared" ref="C79:C86" si="10">B79/$B$135</f>
        <v>1.0142222794259604E-3</v>
      </c>
      <c r="D79" s="40">
        <v>403</v>
      </c>
      <c r="E79" s="41">
        <f t="shared" ref="E79:E86" si="11">(B79-D79)/D79</f>
        <v>-2.2332506203473945E-2</v>
      </c>
      <c r="F79" s="29"/>
      <c r="G79" s="29"/>
      <c r="H79" s="29"/>
      <c r="I79" s="29"/>
      <c r="J79" s="29"/>
      <c r="K79" s="29"/>
    </row>
    <row r="80" spans="1:11">
      <c r="A80" s="91" t="s">
        <v>63</v>
      </c>
      <c r="B80" s="38">
        <f>SUM('[3]per lgu'!V80)</f>
        <v>534</v>
      </c>
      <c r="C80" s="39">
        <f t="shared" si="10"/>
        <v>1.3746058304910226E-3</v>
      </c>
      <c r="D80" s="40">
        <v>516</v>
      </c>
      <c r="E80" s="41">
        <f t="shared" si="11"/>
        <v>3.4883720930232558E-2</v>
      </c>
      <c r="F80" s="29"/>
      <c r="G80" s="29"/>
      <c r="H80" s="29"/>
      <c r="I80" s="29"/>
      <c r="J80" s="29"/>
      <c r="K80" s="29"/>
    </row>
    <row r="81" spans="1:11">
      <c r="A81" s="37" t="s">
        <v>64</v>
      </c>
      <c r="B81" s="38">
        <f>SUM('[3]per lgu'!V81)</f>
        <v>4190</v>
      </c>
      <c r="C81" s="39">
        <f t="shared" si="10"/>
        <v>1.078576484973293E-2</v>
      </c>
      <c r="D81" s="40">
        <v>2576</v>
      </c>
      <c r="E81" s="41">
        <f t="shared" si="11"/>
        <v>0.62655279503105588</v>
      </c>
      <c r="F81" s="29"/>
      <c r="G81" s="29"/>
      <c r="H81" s="29"/>
      <c r="I81" s="29"/>
      <c r="J81" s="29"/>
      <c r="K81" s="29"/>
    </row>
    <row r="82" spans="1:11">
      <c r="A82" s="37" t="s">
        <v>65</v>
      </c>
      <c r="B82" s="38">
        <f>SUM('[3]per lgu'!V82)</f>
        <v>4528</v>
      </c>
      <c r="C82" s="39">
        <f t="shared" si="10"/>
        <v>1.1655833708732865E-2</v>
      </c>
      <c r="D82" s="40">
        <v>3731</v>
      </c>
      <c r="E82" s="41">
        <f t="shared" si="11"/>
        <v>0.2136156526400429</v>
      </c>
      <c r="F82" s="29"/>
      <c r="G82" s="29"/>
      <c r="H82" s="29"/>
      <c r="I82" s="29"/>
      <c r="J82" s="29"/>
      <c r="K82" s="29"/>
    </row>
    <row r="83" spans="1:11">
      <c r="A83" s="37" t="s">
        <v>66</v>
      </c>
      <c r="B83" s="38">
        <f>SUM('[3]per lgu'!V83)</f>
        <v>97</v>
      </c>
      <c r="C83" s="39">
        <f t="shared" si="10"/>
        <v>2.4969431752365018E-4</v>
      </c>
      <c r="D83" s="40">
        <v>105</v>
      </c>
      <c r="E83" s="41">
        <f t="shared" si="11"/>
        <v>-7.6190476190476197E-2</v>
      </c>
      <c r="F83" s="29"/>
      <c r="G83" s="29"/>
      <c r="H83" s="29"/>
      <c r="I83" s="29"/>
      <c r="J83" s="29"/>
      <c r="K83" s="29"/>
    </row>
    <row r="84" spans="1:11">
      <c r="A84" s="37" t="s">
        <v>67</v>
      </c>
      <c r="B84" s="38">
        <f>SUM('[3]per lgu'!V84)</f>
        <v>1099</v>
      </c>
      <c r="C84" s="39">
        <f t="shared" si="10"/>
        <v>2.8290108758607375E-3</v>
      </c>
      <c r="D84" s="40">
        <v>762</v>
      </c>
      <c r="E84" s="41">
        <f t="shared" si="11"/>
        <v>0.442257217847769</v>
      </c>
      <c r="F84" s="29"/>
      <c r="G84" s="29"/>
      <c r="H84" s="29"/>
      <c r="I84" s="29"/>
      <c r="J84" s="29"/>
      <c r="K84" s="29"/>
    </row>
    <row r="85" spans="1:11">
      <c r="A85" s="37" t="s">
        <v>68</v>
      </c>
      <c r="B85" s="38">
        <f>SUM('[3]per lgu'!V85)</f>
        <v>1895</v>
      </c>
      <c r="C85" s="39">
        <f t="shared" si="10"/>
        <v>4.8780487804878049E-3</v>
      </c>
      <c r="D85" s="40">
        <v>1188</v>
      </c>
      <c r="E85" s="41">
        <f t="shared" si="11"/>
        <v>0.59511784511784516</v>
      </c>
      <c r="F85" s="29"/>
      <c r="G85" s="29"/>
      <c r="H85" s="29"/>
      <c r="I85" s="29"/>
      <c r="J85" s="29"/>
      <c r="K85" s="29"/>
    </row>
    <row r="86" spans="1:11" s="70" customFormat="1">
      <c r="A86" s="65" t="s">
        <v>26</v>
      </c>
      <c r="B86" s="66">
        <f>SUM(B79:B85)</f>
        <v>12737</v>
      </c>
      <c r="C86" s="67">
        <f t="shared" si="10"/>
        <v>3.2787180642254971E-2</v>
      </c>
      <c r="D86" s="68">
        <v>9281</v>
      </c>
      <c r="E86" s="69">
        <f t="shared" si="11"/>
        <v>0.372373666630751</v>
      </c>
      <c r="F86" s="46"/>
      <c r="G86" s="46"/>
      <c r="H86" s="46"/>
      <c r="I86" s="46"/>
      <c r="J86" s="46"/>
      <c r="K86" s="46"/>
    </row>
    <row r="87" spans="1:11" s="30" customFormat="1">
      <c r="A87" s="71"/>
      <c r="B87" s="72"/>
      <c r="C87" s="73"/>
      <c r="D87" s="74"/>
      <c r="E87" s="75"/>
      <c r="F87" s="29"/>
      <c r="G87" s="29"/>
      <c r="H87" s="29"/>
      <c r="I87" s="29"/>
      <c r="J87" s="29"/>
      <c r="K87" s="29"/>
    </row>
    <row r="88" spans="1:11" s="36" customFormat="1">
      <c r="A88" s="65" t="s">
        <v>69</v>
      </c>
      <c r="B88" s="66"/>
      <c r="C88" s="67"/>
      <c r="D88" s="76"/>
      <c r="E88" s="69"/>
      <c r="F88" s="29"/>
      <c r="G88" s="29"/>
      <c r="H88" s="29"/>
      <c r="I88" s="29"/>
      <c r="J88" s="29"/>
      <c r="K88" s="29"/>
    </row>
    <row r="89" spans="1:11">
      <c r="A89" s="37" t="s">
        <v>70</v>
      </c>
      <c r="B89" s="38">
        <f>SUM('[3]per lgu'!V89)</f>
        <v>1278</v>
      </c>
      <c r="C89" s="39">
        <f t="shared" ref="C89:C95" si="12">B89/$B$135</f>
        <v>3.2897869875796381E-3</v>
      </c>
      <c r="D89" s="40">
        <v>848</v>
      </c>
      <c r="E89" s="41">
        <f t="shared" ref="E89:E95" si="13">(B89-D89)/D89</f>
        <v>0.50707547169811318</v>
      </c>
      <c r="F89" s="29"/>
      <c r="G89" s="29"/>
      <c r="H89" s="29"/>
      <c r="I89" s="29"/>
      <c r="J89" s="29"/>
      <c r="K89" s="29"/>
    </row>
    <row r="90" spans="1:11">
      <c r="A90" s="37" t="s">
        <v>71</v>
      </c>
      <c r="B90" s="38">
        <f>SUM('[3]per lgu'!V90)</f>
        <v>526</v>
      </c>
      <c r="C90" s="39">
        <f t="shared" si="12"/>
        <v>1.3540124847158761E-3</v>
      </c>
      <c r="D90" s="40">
        <v>353</v>
      </c>
      <c r="E90" s="41">
        <f t="shared" si="13"/>
        <v>0.49008498583569404</v>
      </c>
      <c r="F90" s="29"/>
      <c r="G90" s="29"/>
      <c r="H90" s="29"/>
      <c r="I90" s="29"/>
      <c r="J90" s="29"/>
      <c r="K90" s="29"/>
    </row>
    <row r="91" spans="1:11">
      <c r="A91" s="37" t="s">
        <v>72</v>
      </c>
      <c r="B91" s="38">
        <f>SUM('[3]per lgu'!V91)</f>
        <v>279</v>
      </c>
      <c r="C91" s="39">
        <f t="shared" si="12"/>
        <v>7.181929339082309E-4</v>
      </c>
      <c r="D91" s="40">
        <v>351</v>
      </c>
      <c r="E91" s="41">
        <f t="shared" si="13"/>
        <v>-0.20512820512820512</v>
      </c>
      <c r="F91" s="29"/>
      <c r="G91" s="29"/>
      <c r="H91" s="29"/>
      <c r="I91" s="29"/>
      <c r="J91" s="29"/>
      <c r="K91" s="29"/>
    </row>
    <row r="92" spans="1:11">
      <c r="A92" s="37" t="s">
        <v>73</v>
      </c>
      <c r="B92" s="38">
        <f>SUM('[3]per lgu'!V92)</f>
        <v>1241</v>
      </c>
      <c r="C92" s="39">
        <f t="shared" si="12"/>
        <v>3.1945427633695862E-3</v>
      </c>
      <c r="D92" s="40">
        <v>1138</v>
      </c>
      <c r="E92" s="41">
        <f t="shared" si="13"/>
        <v>9.0509666080843584E-2</v>
      </c>
      <c r="F92" s="29"/>
      <c r="G92" s="29"/>
      <c r="H92" s="29"/>
      <c r="I92" s="29"/>
      <c r="J92" s="29"/>
      <c r="K92" s="29"/>
    </row>
    <row r="93" spans="1:11">
      <c r="A93" s="37" t="s">
        <v>74</v>
      </c>
      <c r="B93" s="38">
        <f>SUM('[3]per lgu'!V93)</f>
        <v>1723</v>
      </c>
      <c r="C93" s="39">
        <f t="shared" si="12"/>
        <v>4.4352918463221574E-3</v>
      </c>
      <c r="D93" s="40">
        <v>1425</v>
      </c>
      <c r="E93" s="41">
        <f t="shared" si="13"/>
        <v>0.20912280701754385</v>
      </c>
      <c r="F93" s="29"/>
      <c r="G93" s="29"/>
      <c r="H93" s="29"/>
      <c r="I93" s="29"/>
      <c r="J93" s="29"/>
      <c r="K93" s="29"/>
    </row>
    <row r="94" spans="1:11">
      <c r="A94" s="37" t="s">
        <v>75</v>
      </c>
      <c r="B94" s="38">
        <f>SUM('[3]per lgu'!V94)</f>
        <v>2144</v>
      </c>
      <c r="C94" s="39">
        <f t="shared" si="12"/>
        <v>5.519016667739237E-3</v>
      </c>
      <c r="D94" s="40">
        <v>1614</v>
      </c>
      <c r="E94" s="41">
        <f t="shared" si="13"/>
        <v>0.32837670384138784</v>
      </c>
      <c r="F94" s="29"/>
      <c r="G94" s="29"/>
      <c r="H94" s="29"/>
      <c r="I94" s="29"/>
      <c r="J94" s="29"/>
      <c r="K94" s="29"/>
    </row>
    <row r="95" spans="1:11" s="70" customFormat="1">
      <c r="A95" s="65" t="s">
        <v>26</v>
      </c>
      <c r="B95" s="66">
        <f>SUM(B89:B94)</f>
        <v>7191</v>
      </c>
      <c r="C95" s="67">
        <f t="shared" si="12"/>
        <v>1.8510843683634724E-2</v>
      </c>
      <c r="D95" s="68">
        <v>5729</v>
      </c>
      <c r="E95" s="69">
        <f t="shared" si="13"/>
        <v>0.25519287833827892</v>
      </c>
      <c r="F95" s="46"/>
      <c r="G95" s="46"/>
      <c r="H95" s="46"/>
      <c r="I95" s="46"/>
      <c r="J95" s="46"/>
      <c r="K95" s="46"/>
    </row>
    <row r="96" spans="1:11" s="30" customFormat="1">
      <c r="A96" s="71"/>
      <c r="B96" s="72"/>
      <c r="C96" s="73"/>
      <c r="D96" s="74"/>
      <c r="E96" s="75"/>
      <c r="F96" s="29"/>
      <c r="G96" s="29"/>
      <c r="H96" s="29"/>
      <c r="I96" s="29"/>
      <c r="J96" s="29"/>
      <c r="K96" s="29"/>
    </row>
    <row r="97" spans="1:11" s="36" customFormat="1">
      <c r="A97" s="65" t="s">
        <v>76</v>
      </c>
      <c r="B97" s="66"/>
      <c r="C97" s="67"/>
      <c r="D97" s="76"/>
      <c r="E97" s="69"/>
      <c r="F97" s="29"/>
      <c r="G97" s="29"/>
      <c r="H97" s="29"/>
      <c r="I97" s="29"/>
      <c r="J97" s="29"/>
      <c r="K97" s="29"/>
    </row>
    <row r="98" spans="1:11">
      <c r="A98" s="37" t="s">
        <v>77</v>
      </c>
      <c r="B98" s="38">
        <f>SUM('[3]per lgu'!V98)</f>
        <v>53</v>
      </c>
      <c r="C98" s="39">
        <f t="shared" ref="C98:C103" si="14">B98/$B$135</f>
        <v>1.3643091576034494E-4</v>
      </c>
      <c r="D98" s="40">
        <v>31</v>
      </c>
      <c r="E98" s="41">
        <f t="shared" ref="E98:E103" si="15">(B98-D98)/D98</f>
        <v>0.70967741935483875</v>
      </c>
      <c r="F98" s="29"/>
      <c r="G98" s="29"/>
      <c r="H98" s="29"/>
      <c r="I98" s="29"/>
      <c r="J98" s="29"/>
      <c r="K98" s="29"/>
    </row>
    <row r="99" spans="1:11">
      <c r="A99" s="37" t="s">
        <v>78</v>
      </c>
      <c r="B99" s="38">
        <f>SUM('[3]per lgu'!V99)</f>
        <v>653</v>
      </c>
      <c r="C99" s="39">
        <f t="shared" si="14"/>
        <v>1.6809318488963253E-3</v>
      </c>
      <c r="D99" s="40">
        <v>677</v>
      </c>
      <c r="E99" s="41">
        <f t="shared" si="15"/>
        <v>-3.5450516986706058E-2</v>
      </c>
      <c r="F99" s="29"/>
      <c r="G99" s="29"/>
      <c r="H99" s="29"/>
      <c r="I99" s="29"/>
      <c r="J99" s="29"/>
      <c r="K99" s="29"/>
    </row>
    <row r="100" spans="1:11">
      <c r="A100" s="37" t="s">
        <v>79</v>
      </c>
      <c r="B100" s="38">
        <f>SUM('[3]per lgu'!V100)</f>
        <v>62</v>
      </c>
      <c r="C100" s="39">
        <f t="shared" si="14"/>
        <v>1.5959842975738465E-4</v>
      </c>
      <c r="D100" s="40">
        <v>35</v>
      </c>
      <c r="E100" s="41">
        <f t="shared" si="15"/>
        <v>0.77142857142857146</v>
      </c>
      <c r="F100" s="29"/>
      <c r="G100" s="29"/>
      <c r="H100" s="29"/>
      <c r="I100" s="29"/>
      <c r="J100" s="29"/>
      <c r="K100" s="29"/>
    </row>
    <row r="101" spans="1:11">
      <c r="A101" s="37" t="s">
        <v>80</v>
      </c>
      <c r="B101" s="38">
        <f>SUM('[3]per lgu'!V101)</f>
        <v>703</v>
      </c>
      <c r="C101" s="39">
        <f t="shared" si="14"/>
        <v>1.8096402599909905E-3</v>
      </c>
      <c r="D101" s="40">
        <v>649</v>
      </c>
      <c r="E101" s="41">
        <f t="shared" si="15"/>
        <v>8.3204930662557783E-2</v>
      </c>
      <c r="F101" s="29"/>
      <c r="G101" s="29"/>
      <c r="H101" s="29"/>
      <c r="I101" s="29"/>
      <c r="J101" s="29"/>
      <c r="K101" s="29"/>
    </row>
    <row r="102" spans="1:11">
      <c r="A102" s="37" t="s">
        <v>81</v>
      </c>
      <c r="B102" s="38">
        <f>SUM('[3]per lgu'!V102)</f>
        <v>23</v>
      </c>
      <c r="C102" s="39">
        <f t="shared" si="14"/>
        <v>5.9205869103545919E-5</v>
      </c>
      <c r="D102" s="40">
        <v>20</v>
      </c>
      <c r="E102" s="41">
        <v>1</v>
      </c>
      <c r="F102" s="29"/>
      <c r="G102" s="29"/>
      <c r="H102" s="29"/>
      <c r="I102" s="29"/>
      <c r="J102" s="29"/>
      <c r="K102" s="29"/>
    </row>
    <row r="103" spans="1:11" s="70" customFormat="1">
      <c r="A103" s="65" t="s">
        <v>26</v>
      </c>
      <c r="B103" s="66">
        <f>SUM(B98:B102)</f>
        <v>1494</v>
      </c>
      <c r="C103" s="67">
        <f t="shared" si="14"/>
        <v>3.8458073235085911E-3</v>
      </c>
      <c r="D103" s="68">
        <v>1412</v>
      </c>
      <c r="E103" s="69">
        <f t="shared" si="15"/>
        <v>5.8073654390934842E-2</v>
      </c>
      <c r="F103" s="46"/>
      <c r="G103" s="46"/>
      <c r="H103" s="46"/>
      <c r="I103" s="46"/>
      <c r="J103" s="46"/>
      <c r="K103" s="46"/>
    </row>
    <row r="104" spans="1:11" s="30" customFormat="1">
      <c r="A104" s="71"/>
      <c r="B104" s="72"/>
      <c r="C104" s="73"/>
      <c r="D104" s="74"/>
      <c r="E104" s="75"/>
      <c r="F104" s="29"/>
      <c r="G104" s="29"/>
      <c r="H104" s="29"/>
      <c r="I104" s="29"/>
      <c r="J104" s="29"/>
      <c r="K104" s="29"/>
    </row>
    <row r="105" spans="1:11" s="36" customFormat="1">
      <c r="A105" s="65" t="s">
        <v>82</v>
      </c>
      <c r="B105" s="66"/>
      <c r="C105" s="67"/>
      <c r="D105" s="76"/>
      <c r="E105" s="69"/>
      <c r="F105" s="29"/>
      <c r="G105" s="29"/>
      <c r="H105" s="29"/>
      <c r="I105" s="29"/>
      <c r="J105" s="29"/>
      <c r="K105" s="29"/>
    </row>
    <row r="106" spans="1:11">
      <c r="A106" s="37" t="s">
        <v>83</v>
      </c>
      <c r="B106" s="38">
        <f>SUM('[3]per lgu'!V106)</f>
        <v>79</v>
      </c>
      <c r="C106" s="39">
        <f>B106/$B$135</f>
        <v>2.0335928952957074E-4</v>
      </c>
      <c r="D106" s="40">
        <v>48</v>
      </c>
      <c r="E106" s="41">
        <v>1</v>
      </c>
      <c r="F106" s="29"/>
      <c r="G106" s="29"/>
      <c r="H106" s="29"/>
      <c r="I106" s="29"/>
      <c r="J106" s="29"/>
      <c r="K106" s="29"/>
    </row>
    <row r="107" spans="1:11">
      <c r="A107" s="37" t="s">
        <v>84</v>
      </c>
      <c r="B107" s="38">
        <f>SUM('[3]per lgu'!V107)</f>
        <v>431</v>
      </c>
      <c r="C107" s="39">
        <f>B107/$B$135</f>
        <v>1.1094665036360126E-3</v>
      </c>
      <c r="D107" s="40">
        <v>206</v>
      </c>
      <c r="E107" s="41">
        <f>(B107-D107)/D107</f>
        <v>1.0922330097087378</v>
      </c>
      <c r="F107" s="29"/>
      <c r="G107" s="29"/>
      <c r="H107" s="29"/>
      <c r="I107" s="29"/>
      <c r="J107" s="29"/>
      <c r="K107" s="29"/>
    </row>
    <row r="108" spans="1:11">
      <c r="A108" s="37" t="s">
        <v>85</v>
      </c>
      <c r="B108" s="38">
        <f>SUM('[3]per lgu'!V108)</f>
        <v>2657</v>
      </c>
      <c r="C108" s="39">
        <f>B108/$B$135</f>
        <v>6.8395649655704997E-3</v>
      </c>
      <c r="D108" s="40">
        <v>1209</v>
      </c>
      <c r="E108" s="41">
        <f>(B108-D108)/D108</f>
        <v>1.1976840363937138</v>
      </c>
      <c r="F108" s="29"/>
      <c r="G108" s="29"/>
      <c r="H108" s="29"/>
      <c r="I108" s="29"/>
      <c r="J108" s="29"/>
      <c r="K108" s="29"/>
    </row>
    <row r="109" spans="1:11" s="70" customFormat="1">
      <c r="A109" s="65" t="s">
        <v>26</v>
      </c>
      <c r="B109" s="66">
        <f>SUM(B106:B108)</f>
        <v>3167</v>
      </c>
      <c r="C109" s="67">
        <f>B109/$B$135</f>
        <v>8.1523907587360833E-3</v>
      </c>
      <c r="D109" s="68">
        <v>1463</v>
      </c>
      <c r="E109" s="69">
        <f>(B109-D109)/D109</f>
        <v>1.1647300068352699</v>
      </c>
      <c r="F109" s="46"/>
      <c r="G109" s="46"/>
      <c r="H109" s="46"/>
      <c r="I109" s="46"/>
      <c r="J109" s="46"/>
      <c r="K109" s="46"/>
    </row>
    <row r="110" spans="1:11" s="30" customFormat="1">
      <c r="A110" s="71"/>
      <c r="B110" s="72"/>
      <c r="C110" s="73"/>
      <c r="D110" s="74"/>
      <c r="E110" s="75"/>
      <c r="F110" s="29"/>
      <c r="G110" s="29"/>
      <c r="H110" s="29"/>
      <c r="I110" s="29"/>
      <c r="J110" s="29"/>
      <c r="K110" s="29"/>
    </row>
    <row r="111" spans="1:11" s="36" customFormat="1">
      <c r="A111" s="81" t="s">
        <v>86</v>
      </c>
      <c r="B111" s="66"/>
      <c r="C111" s="67"/>
      <c r="D111" s="76"/>
      <c r="E111" s="69"/>
      <c r="F111" s="29"/>
      <c r="G111" s="29"/>
      <c r="H111" s="29"/>
      <c r="I111" s="29"/>
      <c r="J111" s="29"/>
      <c r="K111" s="29"/>
    </row>
    <row r="112" spans="1:11">
      <c r="A112" s="37" t="s">
        <v>87</v>
      </c>
      <c r="B112" s="38">
        <f>SUM('[3]per lgu'!V112)</f>
        <v>3736</v>
      </c>
      <c r="C112" s="39">
        <f t="shared" ref="C112:C117" si="16">B112/$B$135</f>
        <v>9.6170924769933708E-3</v>
      </c>
      <c r="D112" s="40">
        <v>3051</v>
      </c>
      <c r="E112" s="41">
        <f t="shared" ref="E112:E117" si="17">(B112-D112)/D112</f>
        <v>0.22451655195018028</v>
      </c>
      <c r="F112" s="29"/>
      <c r="G112" s="29"/>
      <c r="H112" s="29"/>
      <c r="I112" s="29"/>
      <c r="J112" s="29"/>
      <c r="K112" s="29"/>
    </row>
    <row r="113" spans="1:11">
      <c r="A113" s="37" t="s">
        <v>88</v>
      </c>
      <c r="B113" s="38">
        <f>SUM('[3]per lgu'!V113)</f>
        <v>213</v>
      </c>
      <c r="C113" s="39">
        <f t="shared" si="16"/>
        <v>5.4829783126327306E-4</v>
      </c>
      <c r="D113" s="40">
        <v>103</v>
      </c>
      <c r="E113" s="41">
        <f t="shared" si="17"/>
        <v>1.0679611650485437</v>
      </c>
      <c r="F113" s="29"/>
      <c r="G113" s="29"/>
      <c r="H113" s="29"/>
      <c r="I113" s="29"/>
      <c r="J113" s="29"/>
      <c r="K113" s="29"/>
    </row>
    <row r="114" spans="1:11">
      <c r="A114" s="37" t="s">
        <v>89</v>
      </c>
      <c r="B114" s="38">
        <f>SUM('[3]per lgu'!V114)</f>
        <v>10</v>
      </c>
      <c r="C114" s="39">
        <f t="shared" si="16"/>
        <v>2.5741682218933008E-5</v>
      </c>
      <c r="D114" s="40">
        <v>0</v>
      </c>
      <c r="E114" s="41">
        <v>1</v>
      </c>
      <c r="F114" s="29"/>
      <c r="G114" s="29"/>
      <c r="H114" s="29"/>
      <c r="I114" s="29"/>
      <c r="J114" s="29"/>
      <c r="K114" s="29"/>
    </row>
    <row r="115" spans="1:11">
      <c r="A115" s="37" t="s">
        <v>90</v>
      </c>
      <c r="B115" s="38">
        <f>SUM('[3]per lgu'!V115)</f>
        <v>290</v>
      </c>
      <c r="C115" s="39">
        <f t="shared" si="16"/>
        <v>7.4650878434905717E-4</v>
      </c>
      <c r="D115" s="40">
        <v>299</v>
      </c>
      <c r="E115" s="41">
        <f t="shared" si="17"/>
        <v>-3.0100334448160536E-2</v>
      </c>
      <c r="F115" s="29"/>
      <c r="G115" s="29"/>
      <c r="H115" s="29"/>
      <c r="I115" s="29"/>
      <c r="J115" s="29"/>
      <c r="K115" s="29"/>
    </row>
    <row r="116" spans="1:11">
      <c r="A116" s="37" t="s">
        <v>91</v>
      </c>
      <c r="B116" s="92">
        <f>SUM('[3]per lgu'!V116)</f>
        <v>30</v>
      </c>
      <c r="C116" s="93">
        <f t="shared" si="16"/>
        <v>7.7225046656799023E-5</v>
      </c>
      <c r="D116" s="94">
        <v>17</v>
      </c>
      <c r="E116" s="95">
        <v>1</v>
      </c>
      <c r="F116" s="29"/>
      <c r="G116" s="29"/>
      <c r="H116" s="29"/>
      <c r="I116" s="29"/>
      <c r="J116" s="29"/>
      <c r="K116" s="29"/>
    </row>
    <row r="117" spans="1:11" s="70" customFormat="1">
      <c r="A117" s="96" t="s">
        <v>26</v>
      </c>
      <c r="B117" s="66">
        <f>SUM(B112:B116)</f>
        <v>4279</v>
      </c>
      <c r="C117" s="67">
        <f t="shared" si="16"/>
        <v>1.1014865821481434E-2</v>
      </c>
      <c r="D117" s="68">
        <v>3470</v>
      </c>
      <c r="E117" s="69">
        <f t="shared" si="17"/>
        <v>0.23314121037463978</v>
      </c>
      <c r="F117" s="46"/>
      <c r="G117" s="46"/>
      <c r="H117" s="46"/>
      <c r="I117" s="46"/>
      <c r="J117" s="46"/>
      <c r="K117" s="46"/>
    </row>
    <row r="118" spans="1:11" s="102" customFormat="1">
      <c r="A118" s="97"/>
      <c r="B118" s="98"/>
      <c r="C118" s="99"/>
      <c r="D118" s="100"/>
      <c r="E118" s="101"/>
    </row>
    <row r="119" spans="1:11" s="102" customFormat="1">
      <c r="A119" s="97"/>
      <c r="B119" s="98"/>
      <c r="C119" s="99"/>
      <c r="D119" s="100"/>
      <c r="E119" s="101"/>
    </row>
    <row r="120" spans="1:11" s="77" customFormat="1">
      <c r="A120" s="97"/>
      <c r="B120" s="98"/>
      <c r="C120" s="99"/>
      <c r="D120" s="103"/>
      <c r="E120" s="101"/>
    </row>
    <row r="121" spans="1:11" s="23" customFormat="1" ht="22.5">
      <c r="A121" s="104" t="s">
        <v>5</v>
      </c>
      <c r="B121" s="18" t="s">
        <v>6</v>
      </c>
      <c r="C121" s="19" t="s">
        <v>7</v>
      </c>
      <c r="D121" s="20" t="s">
        <v>8</v>
      </c>
      <c r="E121" s="21" t="s">
        <v>9</v>
      </c>
      <c r="F121" s="22"/>
      <c r="G121" s="22"/>
      <c r="H121" s="22"/>
      <c r="I121" s="22"/>
      <c r="J121" s="22"/>
      <c r="K121" s="22"/>
    </row>
    <row r="122" spans="1:11" s="30" customFormat="1">
      <c r="A122" s="48"/>
      <c r="B122" s="49"/>
      <c r="C122" s="26"/>
      <c r="D122" s="50"/>
      <c r="E122" s="28"/>
      <c r="F122" s="29"/>
      <c r="G122" s="29"/>
      <c r="H122" s="29"/>
      <c r="I122" s="29"/>
      <c r="J122" s="29"/>
      <c r="K122" s="29"/>
    </row>
    <row r="123" spans="1:11" s="36" customFormat="1">
      <c r="A123" s="81" t="s">
        <v>92</v>
      </c>
      <c r="B123" s="86"/>
      <c r="C123" s="87"/>
      <c r="D123" s="88"/>
      <c r="E123" s="89"/>
      <c r="F123" s="29"/>
      <c r="G123" s="29"/>
      <c r="H123" s="29"/>
      <c r="I123" s="29"/>
      <c r="J123" s="29"/>
      <c r="K123" s="29"/>
    </row>
    <row r="124" spans="1:11">
      <c r="A124" s="37" t="s">
        <v>93</v>
      </c>
      <c r="B124" s="38">
        <f>SUM('[3]per lgu'!V124)</f>
        <v>24</v>
      </c>
      <c r="C124" s="39">
        <f>B124/$B$135</f>
        <v>6.1780037325439216E-5</v>
      </c>
      <c r="D124" s="40">
        <v>54</v>
      </c>
      <c r="E124" s="41">
        <v>1</v>
      </c>
      <c r="F124" s="29"/>
      <c r="G124" s="29"/>
      <c r="H124" s="29"/>
      <c r="I124" s="29"/>
      <c r="J124" s="29"/>
      <c r="K124" s="29"/>
    </row>
    <row r="125" spans="1:11">
      <c r="A125" s="37" t="s">
        <v>94</v>
      </c>
      <c r="B125" s="38">
        <f>SUM('[3]per lgu'!V125)</f>
        <v>158</v>
      </c>
      <c r="C125" s="39">
        <f>B125/$B$135</f>
        <v>4.0671857905914149E-4</v>
      </c>
      <c r="D125" s="40">
        <v>85</v>
      </c>
      <c r="E125" s="41">
        <f>(B125-D125)/D125</f>
        <v>0.85882352941176465</v>
      </c>
      <c r="F125" s="29"/>
      <c r="G125" s="29"/>
      <c r="H125" s="29"/>
      <c r="I125" s="29"/>
      <c r="J125" s="29"/>
      <c r="K125" s="29"/>
    </row>
    <row r="126" spans="1:11" s="70" customFormat="1">
      <c r="A126" s="65" t="s">
        <v>26</v>
      </c>
      <c r="B126" s="66">
        <f>SUM(B124:B125)</f>
        <v>182</v>
      </c>
      <c r="C126" s="67">
        <f>B126/$B$135</f>
        <v>4.6849861638458072E-4</v>
      </c>
      <c r="D126" s="68">
        <v>139</v>
      </c>
      <c r="E126" s="69">
        <f>(B126-D126)/D126</f>
        <v>0.30935251798561153</v>
      </c>
      <c r="F126" s="46"/>
      <c r="G126" s="46"/>
      <c r="H126" s="46"/>
      <c r="I126" s="46"/>
      <c r="J126" s="46"/>
      <c r="K126" s="46"/>
    </row>
    <row r="127" spans="1:11" s="30" customFormat="1">
      <c r="A127" s="31"/>
      <c r="B127" s="72"/>
      <c r="C127" s="73"/>
      <c r="D127" s="74"/>
      <c r="E127" s="75"/>
      <c r="F127" s="29"/>
      <c r="G127" s="29"/>
      <c r="H127" s="29"/>
      <c r="I127" s="29"/>
      <c r="J127" s="29"/>
      <c r="K127" s="29"/>
    </row>
    <row r="128" spans="1:11" s="36" customFormat="1">
      <c r="A128" s="65" t="s">
        <v>95</v>
      </c>
      <c r="B128" s="66">
        <v>0</v>
      </c>
      <c r="C128" s="67"/>
      <c r="D128" s="76"/>
      <c r="E128" s="69"/>
      <c r="F128" s="29"/>
      <c r="G128" s="29"/>
      <c r="H128" s="29"/>
      <c r="I128" s="29"/>
      <c r="J128" s="29"/>
      <c r="K128" s="29"/>
    </row>
    <row r="129" spans="1:11">
      <c r="A129" s="65" t="s">
        <v>96</v>
      </c>
      <c r="B129" s="38">
        <f>SUM('[3]per lgu'!V129)</f>
        <v>7801</v>
      </c>
      <c r="C129" s="39">
        <f>B129/$B$135</f>
        <v>2.008108629898964E-2</v>
      </c>
      <c r="D129" s="40">
        <v>2190</v>
      </c>
      <c r="E129" s="41">
        <f>(B129-D129)/D129</f>
        <v>2.5621004566210046</v>
      </c>
      <c r="F129" s="29"/>
      <c r="G129" s="29"/>
      <c r="H129" s="29"/>
      <c r="I129" s="29"/>
      <c r="J129" s="29"/>
      <c r="K129" s="29"/>
    </row>
    <row r="130" spans="1:11" s="30" customFormat="1">
      <c r="A130" s="48"/>
      <c r="B130" s="72"/>
      <c r="C130" s="73"/>
      <c r="D130" s="74"/>
      <c r="E130" s="75"/>
      <c r="F130" s="29"/>
      <c r="G130" s="29"/>
      <c r="H130" s="29"/>
      <c r="I130" s="29"/>
      <c r="J130" s="29"/>
      <c r="K130" s="29"/>
    </row>
    <row r="131" spans="1:11" s="47" customFormat="1">
      <c r="A131" s="42" t="s">
        <v>97</v>
      </c>
      <c r="B131" s="43">
        <f>SUM(B32+B40+B49+B59+B67+B75+B86+B95+B103+B109+B117+B126+B129)</f>
        <v>108172</v>
      </c>
      <c r="C131" s="44">
        <f>B131/$B$135</f>
        <v>0.27845292489864215</v>
      </c>
      <c r="D131" s="43">
        <v>105400</v>
      </c>
      <c r="E131" s="45">
        <f>(B131-D131)/D131</f>
        <v>2.6299810246679316E-2</v>
      </c>
      <c r="F131" s="46"/>
      <c r="G131" s="46"/>
      <c r="H131" s="46"/>
      <c r="I131" s="46"/>
      <c r="J131" s="46"/>
      <c r="K131" s="46"/>
    </row>
    <row r="132" spans="1:11">
      <c r="A132" s="31"/>
      <c r="B132" s="72"/>
      <c r="C132" s="73"/>
      <c r="D132" s="74"/>
      <c r="E132" s="105"/>
      <c r="F132" s="29"/>
      <c r="G132" s="29"/>
      <c r="H132" s="29"/>
      <c r="I132" s="29"/>
      <c r="J132" s="29"/>
      <c r="K132" s="29"/>
    </row>
    <row r="133" spans="1:11">
      <c r="A133" s="65" t="s">
        <v>98</v>
      </c>
      <c r="B133" s="38">
        <f>SUM('[3]per lgu'!V133)</f>
        <v>344</v>
      </c>
      <c r="C133" s="39">
        <f>B133/$B$135</f>
        <v>8.8551386833129542E-4</v>
      </c>
      <c r="D133" s="40">
        <v>549</v>
      </c>
      <c r="E133" s="41">
        <f>(B133-D133)/D133</f>
        <v>-0.37340619307832423</v>
      </c>
      <c r="F133" s="29"/>
      <c r="G133" s="29"/>
      <c r="H133" s="29"/>
      <c r="I133" s="29"/>
      <c r="J133" s="29"/>
      <c r="K133" s="29"/>
    </row>
    <row r="134" spans="1:11" s="30" customFormat="1">
      <c r="A134" s="48"/>
      <c r="B134" s="49"/>
      <c r="C134" s="26"/>
      <c r="D134" s="50"/>
      <c r="E134" s="75"/>
      <c r="F134" s="29"/>
      <c r="G134" s="29"/>
      <c r="H134" s="29"/>
      <c r="I134" s="29"/>
      <c r="J134" s="29"/>
      <c r="K134" s="29"/>
    </row>
    <row r="135" spans="1:11" s="110" customFormat="1">
      <c r="A135" s="106" t="s">
        <v>99</v>
      </c>
      <c r="B135" s="107">
        <f>SUM(B136:B138)</f>
        <v>388475</v>
      </c>
      <c r="C135" s="108">
        <f>B135/$B$135</f>
        <v>1</v>
      </c>
      <c r="D135" s="107">
        <v>356370</v>
      </c>
      <c r="E135" s="109">
        <f>(B135-D135)/D135</f>
        <v>9.0088952493195276E-2</v>
      </c>
      <c r="F135" s="46"/>
      <c r="G135" s="46"/>
      <c r="H135" s="46"/>
      <c r="I135" s="46"/>
      <c r="J135" s="46"/>
      <c r="K135" s="46"/>
    </row>
    <row r="136" spans="1:11" s="110" customFormat="1">
      <c r="A136" s="111" t="s">
        <v>100</v>
      </c>
      <c r="B136" s="43">
        <f>SUM(B17)</f>
        <v>279959</v>
      </c>
      <c r="C136" s="44">
        <f>B136/$B$135</f>
        <v>0.7206615612330266</v>
      </c>
      <c r="D136" s="43">
        <v>250421</v>
      </c>
      <c r="E136" s="45">
        <f>(B136-D136)/D136</f>
        <v>0.1179533665307622</v>
      </c>
      <c r="F136" s="46"/>
      <c r="G136" s="46"/>
      <c r="H136" s="46"/>
      <c r="I136" s="46"/>
      <c r="J136" s="46"/>
      <c r="K136" s="46"/>
    </row>
    <row r="137" spans="1:11" s="110" customFormat="1">
      <c r="A137" s="111" t="s">
        <v>101</v>
      </c>
      <c r="B137" s="43">
        <f>SUM(B131)</f>
        <v>108172</v>
      </c>
      <c r="C137" s="44">
        <f>B137/$B$135</f>
        <v>0.27845292489864215</v>
      </c>
      <c r="D137" s="43">
        <v>105400</v>
      </c>
      <c r="E137" s="45">
        <f>(B137-D137)/D137</f>
        <v>2.6299810246679316E-2</v>
      </c>
      <c r="F137" s="46"/>
      <c r="G137" s="46"/>
      <c r="H137" s="46"/>
      <c r="I137" s="46"/>
      <c r="J137" s="46"/>
      <c r="K137" s="46"/>
    </row>
    <row r="138" spans="1:11" s="110" customFormat="1">
      <c r="A138" s="111" t="s">
        <v>102</v>
      </c>
      <c r="B138" s="43">
        <f>SUM(B133)</f>
        <v>344</v>
      </c>
      <c r="C138" s="44">
        <f>B138/$B$135</f>
        <v>8.8551386833129542E-4</v>
      </c>
      <c r="D138" s="43">
        <v>549</v>
      </c>
      <c r="E138" s="45">
        <f>(B138-D138)/D138</f>
        <v>-0.37340619307832423</v>
      </c>
      <c r="F138" s="46"/>
      <c r="G138" s="46"/>
      <c r="H138" s="46"/>
      <c r="I138" s="46"/>
      <c r="J138" s="46"/>
      <c r="K138" s="46"/>
    </row>
    <row r="139" spans="1:11" s="110" customFormat="1">
      <c r="A139" s="112" t="s">
        <v>103</v>
      </c>
      <c r="B139" s="111">
        <v>0</v>
      </c>
      <c r="C139" s="44">
        <f>B139/$B$135</f>
        <v>0</v>
      </c>
      <c r="D139" s="113">
        <v>0</v>
      </c>
      <c r="E139" s="45" t="e">
        <f>(B139-D139)/D139</f>
        <v>#DIV/0!</v>
      </c>
      <c r="F139" s="46"/>
      <c r="G139" s="46"/>
      <c r="H139" s="46"/>
      <c r="I139" s="46"/>
      <c r="J139" s="46"/>
      <c r="K139" s="46"/>
    </row>
    <row r="140" spans="1:11">
      <c r="A140" s="114"/>
      <c r="B140" s="115"/>
      <c r="C140" s="115"/>
      <c r="D140" s="116"/>
      <c r="E140" s="101"/>
      <c r="F140" s="29"/>
      <c r="G140" s="29"/>
      <c r="H140" s="29"/>
      <c r="I140" s="29"/>
      <c r="J140" s="29"/>
      <c r="K140" s="29"/>
    </row>
    <row r="141" spans="1:11">
      <c r="A141" s="117"/>
      <c r="B141" s="116"/>
      <c r="C141" s="116"/>
      <c r="D141" s="118"/>
      <c r="E141" s="4"/>
      <c r="F141" s="29"/>
      <c r="G141" s="29"/>
      <c r="H141" s="29"/>
      <c r="I141" s="29"/>
      <c r="J141" s="29"/>
      <c r="K141" s="29"/>
    </row>
    <row r="142" spans="1:11">
      <c r="A142" s="117"/>
      <c r="B142" s="116"/>
      <c r="C142" s="116"/>
      <c r="D142" s="118"/>
      <c r="E142" s="4"/>
      <c r="F142" s="29"/>
      <c r="G142" s="29"/>
      <c r="H142" s="29"/>
      <c r="I142" s="29"/>
      <c r="J142" s="29"/>
      <c r="K142" s="29"/>
    </row>
    <row r="143" spans="1:11">
      <c r="A143" s="117"/>
      <c r="B143" s="116"/>
      <c r="C143" s="116"/>
      <c r="D143" s="118"/>
      <c r="E143" s="4"/>
    </row>
    <row r="144" spans="1:11">
      <c r="A144" s="117"/>
      <c r="B144" s="116"/>
      <c r="C144" s="116"/>
      <c r="D144" s="118"/>
      <c r="E144" s="4"/>
    </row>
    <row r="145" spans="1:5">
      <c r="A145" s="117"/>
      <c r="B145" s="116"/>
      <c r="C145" s="116"/>
      <c r="D145" s="118"/>
      <c r="E145" s="4"/>
    </row>
    <row r="146" spans="1:5">
      <c r="A146" s="117" t="s">
        <v>104</v>
      </c>
      <c r="B146" s="116"/>
      <c r="C146" s="116"/>
      <c r="D146" s="118"/>
      <c r="E146" s="4"/>
    </row>
    <row r="147" spans="1:5">
      <c r="A147" s="119"/>
      <c r="B147" s="116"/>
      <c r="C147" s="116"/>
      <c r="D147" s="118"/>
      <c r="E147" s="4"/>
    </row>
    <row r="148" spans="1:5">
      <c r="A148" s="16"/>
      <c r="B148" s="116"/>
      <c r="C148" s="116"/>
      <c r="D148" s="118"/>
      <c r="E148" s="4"/>
    </row>
    <row r="149" spans="1:5">
      <c r="A149" s="12"/>
      <c r="B149" s="1"/>
      <c r="C149" s="1"/>
      <c r="D149" s="13"/>
      <c r="E149" s="4"/>
    </row>
    <row r="150" spans="1:5">
      <c r="A150" s="12"/>
      <c r="B150" s="1"/>
      <c r="C150" s="1"/>
      <c r="D150" s="13"/>
      <c r="E150" s="4"/>
    </row>
    <row r="151" spans="1:5">
      <c r="A151" s="120"/>
      <c r="B151" s="1"/>
      <c r="C151" s="1"/>
      <c r="D151" s="13"/>
      <c r="E151" s="4"/>
    </row>
    <row r="152" spans="1:5">
      <c r="A152" s="12"/>
      <c r="B152" s="1"/>
      <c r="C152" s="1"/>
      <c r="D152" s="13"/>
      <c r="E152" s="4"/>
    </row>
    <row r="153" spans="1:5">
      <c r="A153" s="12"/>
      <c r="B153" s="1"/>
      <c r="C153" s="1"/>
      <c r="D153" s="13"/>
      <c r="E153" s="4"/>
    </row>
    <row r="154" spans="1:5">
      <c r="A154" s="163"/>
      <c r="B154" s="1"/>
      <c r="C154" s="1"/>
      <c r="D154" s="13"/>
      <c r="E154" s="4"/>
    </row>
    <row r="155" spans="1:5">
      <c r="A155" s="163"/>
      <c r="B155" s="1"/>
      <c r="C155" s="1"/>
      <c r="D155" s="13"/>
      <c r="E155" s="4"/>
    </row>
    <row r="156" spans="1:5">
      <c r="A156" s="12"/>
      <c r="B156" s="1"/>
      <c r="C156" s="1"/>
      <c r="D156" s="13"/>
      <c r="E156" s="4"/>
    </row>
    <row r="157" spans="1:5">
      <c r="A157" s="12"/>
      <c r="B157" s="1"/>
      <c r="C157" s="1"/>
      <c r="D157" s="13"/>
      <c r="E157" s="4"/>
    </row>
    <row r="158" spans="1:5">
      <c r="B158" s="1"/>
      <c r="C158" s="1"/>
      <c r="D158" s="13"/>
      <c r="E158" s="4"/>
    </row>
    <row r="159" spans="1:5">
      <c r="A159" s="12"/>
      <c r="B159" s="1"/>
      <c r="C159" s="1"/>
      <c r="D159" s="13"/>
      <c r="E159" s="4"/>
    </row>
    <row r="160" spans="1:5">
      <c r="A160" s="12"/>
      <c r="B160" s="1"/>
      <c r="C160" s="1"/>
      <c r="D160" s="13"/>
      <c r="E160" s="4"/>
    </row>
    <row r="161" spans="1:5">
      <c r="A161" s="12"/>
      <c r="B161" s="1"/>
      <c r="C161" s="1"/>
      <c r="D161" s="13"/>
      <c r="E161" s="4"/>
    </row>
    <row r="162" spans="1:5">
      <c r="A162" s="12"/>
      <c r="B162" s="1"/>
      <c r="C162" s="1"/>
      <c r="D162" s="13"/>
      <c r="E162" s="4"/>
    </row>
    <row r="163" spans="1:5">
      <c r="A163" s="12"/>
      <c r="B163" s="1"/>
      <c r="C163" s="1"/>
      <c r="D163" s="1"/>
    </row>
    <row r="164" spans="1:5">
      <c r="A164" s="12"/>
      <c r="B164" s="1"/>
      <c r="C164" s="1"/>
      <c r="D164" s="1"/>
    </row>
    <row r="165" spans="1:5">
      <c r="A165" s="12"/>
      <c r="B165" s="1"/>
      <c r="C165" s="1"/>
      <c r="D165" s="1"/>
    </row>
  </sheetData>
  <mergeCells count="6">
    <mergeCell ref="A154:A155"/>
    <mergeCell ref="A3:E3"/>
    <mergeCell ref="A4:E4"/>
    <mergeCell ref="A5:B5"/>
    <mergeCell ref="A6:E6"/>
    <mergeCell ref="A8:E8"/>
  </mergeCells>
  <printOptions horizontalCentered="1"/>
  <pageMargins left="1.61" right="0.7" top="0.5" bottom="0.2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0" workbookViewId="0">
      <selection activeCell="E38" sqref="E38"/>
    </sheetView>
  </sheetViews>
  <sheetFormatPr defaultRowHeight="12.75"/>
  <cols>
    <col min="1" max="1" width="9.140625" style="124" customWidth="1"/>
    <col min="2" max="2" width="15.85546875" style="124" customWidth="1"/>
    <col min="3" max="3" width="17.140625" style="124" customWidth="1"/>
    <col min="4" max="4" width="17.42578125" style="124" customWidth="1"/>
    <col min="5" max="5" width="16.28515625" style="124" customWidth="1"/>
    <col min="6" max="6" width="19.7109375" style="124" customWidth="1"/>
    <col min="7" max="16384" width="9.140625" style="124"/>
  </cols>
  <sheetData>
    <row r="1" spans="1:6">
      <c r="A1" s="123" t="s">
        <v>105</v>
      </c>
    </row>
    <row r="2" spans="1:6" ht="15.75">
      <c r="A2" s="164" t="s">
        <v>106</v>
      </c>
      <c r="B2" s="164"/>
      <c r="C2" s="164"/>
      <c r="D2" s="164"/>
      <c r="E2" s="164"/>
      <c r="F2" s="164"/>
    </row>
    <row r="3" spans="1:6" ht="15.75">
      <c r="A3" s="164" t="s">
        <v>107</v>
      </c>
      <c r="B3" s="164"/>
      <c r="C3" s="164"/>
      <c r="D3" s="164"/>
      <c r="E3" s="164"/>
      <c r="F3" s="164"/>
    </row>
    <row r="24" spans="2:6" ht="13.5" thickBot="1"/>
    <row r="25" spans="2:6" ht="15">
      <c r="B25" s="125"/>
      <c r="C25" s="126" t="s">
        <v>108</v>
      </c>
      <c r="D25" s="127">
        <v>2012</v>
      </c>
      <c r="E25" s="127">
        <v>2013</v>
      </c>
      <c r="F25" s="128" t="s">
        <v>109</v>
      </c>
    </row>
    <row r="26" spans="2:6" ht="15.75">
      <c r="B26" s="129" t="s">
        <v>110</v>
      </c>
      <c r="C26" s="130" t="s">
        <v>111</v>
      </c>
      <c r="D26" s="131" t="s">
        <v>112</v>
      </c>
      <c r="E26" s="131" t="s">
        <v>112</v>
      </c>
      <c r="F26" s="132" t="s">
        <v>113</v>
      </c>
    </row>
    <row r="27" spans="2:6" ht="14.25">
      <c r="B27" s="133" t="s">
        <v>114</v>
      </c>
      <c r="C27" s="134">
        <f>E27/E38</f>
        <v>0.24101967253867276</v>
      </c>
      <c r="D27" s="135">
        <v>13848</v>
      </c>
      <c r="E27" s="135">
        <f>SUM('[3]COMPARATIVE JAN-DEC'!B38)</f>
        <v>21330</v>
      </c>
      <c r="F27" s="134">
        <f t="shared" ref="F27:F38" si="0">SUM(E27-D27)/D27</f>
        <v>0.54029462738301559</v>
      </c>
    </row>
    <row r="28" spans="2:6" ht="14.25">
      <c r="B28" s="133" t="s">
        <v>115</v>
      </c>
      <c r="C28" s="134">
        <f>E28/E38</f>
        <v>0.24014960621023967</v>
      </c>
      <c r="D28" s="135">
        <v>22150</v>
      </c>
      <c r="E28" s="135">
        <f>SUM('[3]COMPARATIVE JAN-DEC'!B35)</f>
        <v>21253</v>
      </c>
      <c r="F28" s="134">
        <f t="shared" si="0"/>
        <v>-4.0496613995485327E-2</v>
      </c>
    </row>
    <row r="29" spans="2:6" ht="14.25">
      <c r="B29" s="133" t="s">
        <v>116</v>
      </c>
      <c r="C29" s="134">
        <f>E29/E38</f>
        <v>0.11256624368636933</v>
      </c>
      <c r="D29" s="135">
        <v>10664</v>
      </c>
      <c r="E29" s="135">
        <f>SUM('[3]COMPARATIVE JAN-DEC'!B66)</f>
        <v>9962</v>
      </c>
      <c r="F29" s="134">
        <f t="shared" si="0"/>
        <v>-6.5828957239309829E-2</v>
      </c>
    </row>
    <row r="30" spans="2:6" ht="14.25">
      <c r="B30" s="133" t="s">
        <v>117</v>
      </c>
      <c r="C30" s="134">
        <f>E30/E38</f>
        <v>6.027186747872857E-2</v>
      </c>
      <c r="D30" s="135">
        <v>5031</v>
      </c>
      <c r="E30" s="135">
        <v>5334</v>
      </c>
      <c r="F30" s="134">
        <f t="shared" si="0"/>
        <v>6.0226595110316042E-2</v>
      </c>
    </row>
    <row r="31" spans="2:6" ht="14.25">
      <c r="B31" s="136" t="s">
        <v>118</v>
      </c>
      <c r="C31" s="137">
        <f>E31/E38</f>
        <v>6.0158871851659343E-2</v>
      </c>
      <c r="D31" s="138">
        <v>20933</v>
      </c>
      <c r="E31" s="138">
        <f>SUM('[3]COMPARATIVE JAN-DEC'!B39)</f>
        <v>5324</v>
      </c>
      <c r="F31" s="137">
        <f t="shared" si="0"/>
        <v>-0.74566473988439308</v>
      </c>
    </row>
    <row r="32" spans="2:6" ht="14.25">
      <c r="B32" s="133" t="s">
        <v>119</v>
      </c>
      <c r="C32" s="134">
        <f>E32/E38</f>
        <v>5.1164419936948438E-2</v>
      </c>
      <c r="D32" s="135">
        <v>3731</v>
      </c>
      <c r="E32" s="135">
        <f>SUM('[3]COMPARATIVE JAN-DEC'!B82)</f>
        <v>4528</v>
      </c>
      <c r="F32" s="134">
        <f t="shared" si="0"/>
        <v>0.2136156526400429</v>
      </c>
    </row>
    <row r="33" spans="2:6" ht="14.25">
      <c r="B33" s="133" t="s">
        <v>120</v>
      </c>
      <c r="C33" s="134">
        <f>E33/E38</f>
        <v>4.7345167742008386E-2</v>
      </c>
      <c r="D33" s="135">
        <v>2576</v>
      </c>
      <c r="E33" s="135">
        <f>SUM('[3]COMPARATIVE JAN-DEC'!B81)</f>
        <v>4190</v>
      </c>
      <c r="F33" s="134">
        <f t="shared" si="0"/>
        <v>0.62655279503105588</v>
      </c>
    </row>
    <row r="34" spans="2:6" ht="14.25">
      <c r="B34" s="133" t="s">
        <v>121</v>
      </c>
      <c r="C34" s="134">
        <f>E34/E38</f>
        <v>4.2215166273065236E-2</v>
      </c>
      <c r="D34" s="139">
        <v>3051</v>
      </c>
      <c r="E34" s="135">
        <f>SUM('[3]COMPARATIVE JAN-DEC'!B112)</f>
        <v>3736</v>
      </c>
      <c r="F34" s="134">
        <f t="shared" si="0"/>
        <v>0.22451655195018028</v>
      </c>
    </row>
    <row r="35" spans="2:6" ht="14.25">
      <c r="B35" s="140" t="s">
        <v>122</v>
      </c>
      <c r="C35" s="141">
        <f>E35/E38</f>
        <v>3.0022938112295054E-2</v>
      </c>
      <c r="D35" s="142">
        <v>1209</v>
      </c>
      <c r="E35" s="142">
        <f>SUM('[3]COMPARATIVE JAN-DEC'!B108)</f>
        <v>2657</v>
      </c>
      <c r="F35" s="141">
        <f t="shared" si="0"/>
        <v>1.1976840363937138</v>
      </c>
    </row>
    <row r="36" spans="2:6" ht="14.25">
      <c r="B36" s="133" t="s">
        <v>123</v>
      </c>
      <c r="C36" s="134">
        <f>E36/E38</f>
        <v>2.6938157493305009E-2</v>
      </c>
      <c r="D36" s="135">
        <v>2154</v>
      </c>
      <c r="E36" s="135">
        <f>SUM('[3]COMPARATIVE JAN-DEC'!B64)</f>
        <v>2384</v>
      </c>
      <c r="F36" s="134">
        <f t="shared" si="0"/>
        <v>0.10677808727948004</v>
      </c>
    </row>
    <row r="37" spans="2:6" ht="14.25">
      <c r="B37" s="133" t="s">
        <v>124</v>
      </c>
      <c r="C37" s="134">
        <f>E37/E38</f>
        <v>8.8147888676708211E-2</v>
      </c>
      <c r="D37" s="135">
        <v>2190</v>
      </c>
      <c r="E37" s="135">
        <f>SUM('[3]COMPARATIVE JAN-DEC'!B129)</f>
        <v>7801</v>
      </c>
      <c r="F37" s="134">
        <f t="shared" si="0"/>
        <v>2.5621004566210046</v>
      </c>
    </row>
    <row r="38" spans="2:6" ht="15" thickBot="1">
      <c r="B38" s="143" t="s">
        <v>125</v>
      </c>
      <c r="C38" s="134">
        <f>SUM(C27:C37)</f>
        <v>1</v>
      </c>
      <c r="D38" s="144">
        <f>SUM(D27:D37)</f>
        <v>87537</v>
      </c>
      <c r="E38" s="144">
        <f>SUM(E27:E37)</f>
        <v>88499</v>
      </c>
      <c r="F38" s="134">
        <f t="shared" si="0"/>
        <v>1.0989638667077922E-2</v>
      </c>
    </row>
  </sheetData>
  <mergeCells count="2">
    <mergeCell ref="A2:F2"/>
    <mergeCell ref="A3:F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P24" sqref="P24"/>
    </sheetView>
  </sheetViews>
  <sheetFormatPr defaultRowHeight="12.75"/>
  <cols>
    <col min="1" max="1" width="17.5703125" style="124" customWidth="1"/>
    <col min="2" max="2" width="18.28515625" style="124" customWidth="1"/>
    <col min="3" max="12" width="9.140625" style="124"/>
    <col min="13" max="13" width="16.28515625" style="124" customWidth="1"/>
    <col min="14" max="14" width="11.85546875" style="124" customWidth="1"/>
    <col min="15" max="15" width="12.140625" style="124" customWidth="1"/>
    <col min="16" max="16384" width="9.140625" style="124"/>
  </cols>
  <sheetData>
    <row r="1" spans="1:16">
      <c r="B1" s="123" t="s">
        <v>126</v>
      </c>
    </row>
    <row r="2" spans="1:16">
      <c r="A2" s="124" t="s">
        <v>127</v>
      </c>
      <c r="B2" s="145">
        <f>SUM('[3]per lgu'!B136)</f>
        <v>9112</v>
      </c>
    </row>
    <row r="3" spans="1:16">
      <c r="A3" s="124" t="s">
        <v>128</v>
      </c>
      <c r="B3" s="145">
        <f>SUM('[3]per lgu'!C136)</f>
        <v>2982</v>
      </c>
      <c r="O3" s="124" t="s">
        <v>129</v>
      </c>
      <c r="P3" s="146">
        <f>SUM(B11)</f>
        <v>23309</v>
      </c>
    </row>
    <row r="4" spans="1:16" ht="15">
      <c r="A4" s="147" t="s">
        <v>130</v>
      </c>
      <c r="B4" s="146">
        <f>SUM('[3]per lgu'!D136)</f>
        <v>350</v>
      </c>
      <c r="O4" s="124" t="s">
        <v>131</v>
      </c>
      <c r="P4" s="146">
        <f>SUM(B17)</f>
        <v>78996</v>
      </c>
    </row>
    <row r="5" spans="1:16" ht="15">
      <c r="A5" s="147" t="s">
        <v>132</v>
      </c>
      <c r="B5" s="146">
        <f>SUM('[3]per lgu'!E136)</f>
        <v>230</v>
      </c>
      <c r="M5" s="123"/>
      <c r="N5" s="148"/>
      <c r="O5" s="124" t="s">
        <v>133</v>
      </c>
      <c r="P5" s="146">
        <f>SUM(B18)</f>
        <v>135849</v>
      </c>
    </row>
    <row r="6" spans="1:16" ht="15">
      <c r="A6" s="149" t="s">
        <v>134</v>
      </c>
      <c r="B6" s="146">
        <f>SUM('[3]per lgu'!F136)</f>
        <v>60</v>
      </c>
      <c r="M6" s="123"/>
      <c r="N6" s="148"/>
      <c r="O6" s="124" t="s">
        <v>124</v>
      </c>
      <c r="P6" s="124">
        <f>SUM(B2+B3+B4+B5+B6+B7+B8+B9+B10+B12+B13+B14+B15+B16+B19+B20+B21)</f>
        <v>41805</v>
      </c>
    </row>
    <row r="7" spans="1:16" ht="15">
      <c r="A7" s="149" t="s">
        <v>135</v>
      </c>
      <c r="B7" s="146">
        <f>SUM('[3]per lgu'!G136)</f>
        <v>665</v>
      </c>
      <c r="M7" s="123"/>
      <c r="N7" s="148"/>
    </row>
    <row r="8" spans="1:16" ht="15">
      <c r="A8" s="149" t="s">
        <v>136</v>
      </c>
      <c r="B8" s="146">
        <f>SUM('[3]per lgu'!H136)</f>
        <v>16</v>
      </c>
      <c r="M8" s="123"/>
      <c r="N8" s="148"/>
    </row>
    <row r="9" spans="1:16" ht="15">
      <c r="A9" s="147" t="s">
        <v>137</v>
      </c>
      <c r="B9" s="146">
        <f>SUM('[3]per lgu'!I136)</f>
        <v>684</v>
      </c>
      <c r="M9" s="123"/>
      <c r="N9" s="148"/>
    </row>
    <row r="10" spans="1:16" ht="15">
      <c r="A10" s="150" t="s">
        <v>138</v>
      </c>
      <c r="B10" s="146">
        <f>SUM('[3]per lgu'!J136)</f>
        <v>685</v>
      </c>
      <c r="M10" s="123"/>
      <c r="N10" s="148"/>
    </row>
    <row r="11" spans="1:16" ht="15">
      <c r="A11" s="147" t="s">
        <v>129</v>
      </c>
      <c r="B11" s="146">
        <f>SUM('[3]per lgu'!K136)</f>
        <v>23309</v>
      </c>
      <c r="M11" s="123"/>
      <c r="N11" s="151"/>
    </row>
    <row r="12" spans="1:16" ht="15">
      <c r="A12" s="149" t="s">
        <v>139</v>
      </c>
      <c r="B12" s="146">
        <f>SUM('[3]per lgu'!L136)</f>
        <v>3390</v>
      </c>
      <c r="M12" s="123"/>
      <c r="N12" s="151"/>
    </row>
    <row r="13" spans="1:16" ht="15">
      <c r="A13" s="149" t="s">
        <v>140</v>
      </c>
      <c r="B13" s="146">
        <f>SUM('[3]per lgu'!M136)</f>
        <v>2</v>
      </c>
      <c r="M13" s="123"/>
      <c r="N13" s="151"/>
    </row>
    <row r="14" spans="1:16" ht="15">
      <c r="A14" s="149" t="s">
        <v>141</v>
      </c>
      <c r="B14" s="146">
        <f>SUM('[3]per lgu'!N136)</f>
        <v>94</v>
      </c>
      <c r="M14" s="123"/>
      <c r="N14" s="151"/>
    </row>
    <row r="15" spans="1:16" ht="15">
      <c r="A15" s="149" t="s">
        <v>142</v>
      </c>
      <c r="B15" s="146">
        <f>SUM('[3]per lgu'!O136)</f>
        <v>145</v>
      </c>
    </row>
    <row r="16" spans="1:16" ht="15">
      <c r="A16" s="150" t="s">
        <v>143</v>
      </c>
      <c r="B16" s="146">
        <f>SUM('[3]per lgu'!P136)</f>
        <v>582</v>
      </c>
    </row>
    <row r="17" spans="1:2" ht="15">
      <c r="A17" s="147" t="s">
        <v>131</v>
      </c>
      <c r="B17" s="146">
        <f>SUM('[3]per lgu'!Q136)</f>
        <v>78996</v>
      </c>
    </row>
    <row r="18" spans="1:2" ht="15">
      <c r="A18" s="147" t="s">
        <v>133</v>
      </c>
      <c r="B18" s="146">
        <f>SUM('[3]per lgu'!R136)</f>
        <v>135849</v>
      </c>
    </row>
    <row r="19" spans="1:2" ht="15">
      <c r="A19" s="147" t="s">
        <v>144</v>
      </c>
      <c r="B19" s="146">
        <f>SUM('[3]per lgu'!S136)</f>
        <v>11441</v>
      </c>
    </row>
    <row r="20" spans="1:2" ht="15">
      <c r="A20" s="147" t="s">
        <v>145</v>
      </c>
      <c r="B20" s="146">
        <f>SUM('[3]per lgu'!T136)</f>
        <v>9237</v>
      </c>
    </row>
    <row r="21" spans="1:2" ht="15">
      <c r="A21" s="147" t="s">
        <v>146</v>
      </c>
      <c r="B21" s="146">
        <f>SUM('[3]per lgu'!U136)</f>
        <v>2130</v>
      </c>
    </row>
    <row r="22" spans="1:2" ht="15">
      <c r="A22" s="152" t="s">
        <v>125</v>
      </c>
      <c r="B22" s="148">
        <f>SUM(B2:B21)</f>
        <v>279959</v>
      </c>
    </row>
    <row r="23" spans="1:2" ht="15">
      <c r="A23" s="153"/>
      <c r="B23" s="148"/>
    </row>
    <row r="24" spans="1:2" ht="15">
      <c r="A24" s="153"/>
      <c r="B24" s="148"/>
    </row>
    <row r="25" spans="1:2" ht="15">
      <c r="A25" s="153"/>
      <c r="B25" s="148"/>
    </row>
    <row r="26" spans="1:2" ht="15">
      <c r="A26" s="153"/>
      <c r="B26" s="148"/>
    </row>
    <row r="27" spans="1:2" ht="15">
      <c r="A27" s="153"/>
      <c r="B27" s="148"/>
    </row>
    <row r="28" spans="1:2" ht="15">
      <c r="A28" s="153"/>
      <c r="B28" s="148"/>
    </row>
    <row r="29" spans="1:2" ht="15">
      <c r="A29" s="153"/>
      <c r="B29" s="148"/>
    </row>
    <row r="38" spans="1:16">
      <c r="B38" s="123" t="s">
        <v>147</v>
      </c>
    </row>
    <row r="39" spans="1:16">
      <c r="A39" s="154" t="s">
        <v>127</v>
      </c>
      <c r="B39" s="145">
        <f>SUM('[3]per lgu'!B137+'[3]per lgu'!B138)</f>
        <v>3675</v>
      </c>
    </row>
    <row r="40" spans="1:16">
      <c r="A40" s="154" t="s">
        <v>128</v>
      </c>
      <c r="B40" s="145">
        <f>SUM('[3]per lgu'!C137+'[3]per lgu'!C138)</f>
        <v>244</v>
      </c>
      <c r="O40" s="124" t="s">
        <v>129</v>
      </c>
      <c r="P40" s="146">
        <f>SUM(B46)</f>
        <v>13787</v>
      </c>
    </row>
    <row r="41" spans="1:16" ht="15">
      <c r="A41" s="147" t="s">
        <v>130</v>
      </c>
      <c r="B41" s="146">
        <f>SUM('[3]per lgu'!D137)</f>
        <v>97</v>
      </c>
      <c r="O41" s="124" t="s">
        <v>131</v>
      </c>
      <c r="P41" s="146">
        <f>SUM(B51)</f>
        <v>67719</v>
      </c>
    </row>
    <row r="42" spans="1:16" ht="15">
      <c r="A42" s="147" t="s">
        <v>132</v>
      </c>
      <c r="B42" s="146">
        <f>SUM('[3]per lgu'!E137)</f>
        <v>44</v>
      </c>
      <c r="M42" s="155"/>
      <c r="N42" s="146"/>
      <c r="O42" s="124" t="s">
        <v>133</v>
      </c>
      <c r="P42" s="146">
        <f>SUM(B52)</f>
        <v>19016</v>
      </c>
    </row>
    <row r="43" spans="1:16" ht="15">
      <c r="A43" s="147" t="s">
        <v>135</v>
      </c>
      <c r="B43" s="146">
        <f>SUM('[3]per lgu'!G137)</f>
        <v>395</v>
      </c>
      <c r="M43" s="155"/>
      <c r="N43" s="146"/>
      <c r="O43" s="124" t="s">
        <v>124</v>
      </c>
      <c r="P43" s="124">
        <f>SUM(B39+B40+B41+B42+B43+B44+B45+B47+B48+B49+B50+B53+B54+B55)</f>
        <v>7961</v>
      </c>
    </row>
    <row r="44" spans="1:16" ht="15">
      <c r="A44" s="147" t="s">
        <v>137</v>
      </c>
      <c r="B44" s="146">
        <f>SUM('[3]per lgu'!I137)</f>
        <v>719</v>
      </c>
      <c r="M44" s="155"/>
      <c r="N44" s="146"/>
    </row>
    <row r="45" spans="1:16" ht="15">
      <c r="A45" s="150" t="s">
        <v>138</v>
      </c>
      <c r="B45" s="146">
        <f>SUM('[3]per lgu'!J137)</f>
        <v>312</v>
      </c>
      <c r="M45" s="155"/>
      <c r="N45" s="146"/>
    </row>
    <row r="46" spans="1:16" ht="15">
      <c r="A46" s="147" t="s">
        <v>129</v>
      </c>
      <c r="B46" s="146">
        <f>SUM('[3]per lgu'!K137+'[3]per lgu'!K138)</f>
        <v>13787</v>
      </c>
      <c r="M46" s="155"/>
      <c r="N46" s="156"/>
    </row>
    <row r="47" spans="1:16" ht="15">
      <c r="A47" s="149" t="s">
        <v>139</v>
      </c>
      <c r="B47" s="146">
        <f>SUM('[3]per lgu'!L137)</f>
        <v>476</v>
      </c>
      <c r="M47" s="157"/>
      <c r="N47" s="151"/>
    </row>
    <row r="48" spans="1:16" ht="15">
      <c r="A48" s="149" t="s">
        <v>141</v>
      </c>
      <c r="B48" s="146">
        <f>SUM('[3]per lgu'!N137)</f>
        <v>452</v>
      </c>
      <c r="M48" s="157"/>
      <c r="N48" s="151"/>
    </row>
    <row r="49" spans="1:2" ht="15">
      <c r="A49" s="147" t="s">
        <v>142</v>
      </c>
      <c r="B49" s="146">
        <f>SUM('[3]per lgu'!O137)</f>
        <v>551</v>
      </c>
    </row>
    <row r="50" spans="1:2" ht="15">
      <c r="A50" s="150" t="s">
        <v>143</v>
      </c>
      <c r="B50" s="146">
        <f>SUM('[3]per lgu'!P137)</f>
        <v>14</v>
      </c>
    </row>
    <row r="51" spans="1:2" ht="15">
      <c r="A51" s="147" t="s">
        <v>131</v>
      </c>
      <c r="B51" s="146">
        <f>SUM('[3]per lgu'!Q137+'[3]per lgu'!Q138)</f>
        <v>67719</v>
      </c>
    </row>
    <row r="52" spans="1:2" ht="15">
      <c r="A52" s="147" t="s">
        <v>133</v>
      </c>
      <c r="B52" s="146">
        <f>SUM('[3]per lgu'!R137+'[3]per lgu'!R138)</f>
        <v>19016</v>
      </c>
    </row>
    <row r="53" spans="1:2" ht="15">
      <c r="A53" s="147" t="s">
        <v>144</v>
      </c>
      <c r="B53" s="146">
        <f>SUM('[3]per lgu'!S137)</f>
        <v>413</v>
      </c>
    </row>
    <row r="54" spans="1:2" ht="15">
      <c r="A54" s="147" t="s">
        <v>145</v>
      </c>
      <c r="B54" s="146">
        <v>436</v>
      </c>
    </row>
    <row r="55" spans="1:2" ht="15">
      <c r="A55" s="147" t="s">
        <v>146</v>
      </c>
      <c r="B55" s="146">
        <f>SUM('[3]per lgu'!U137)</f>
        <v>133</v>
      </c>
    </row>
    <row r="56" spans="1:2" ht="15">
      <c r="A56" s="149" t="s">
        <v>125</v>
      </c>
      <c r="B56" s="146">
        <f>SUM(B39:B55)</f>
        <v>108483</v>
      </c>
    </row>
    <row r="57" spans="1:2" ht="15">
      <c r="A57" s="147"/>
      <c r="B57" s="146"/>
    </row>
    <row r="58" spans="1:2" ht="15">
      <c r="A58" s="147"/>
      <c r="B58" s="146"/>
    </row>
    <row r="59" spans="1:2" ht="15">
      <c r="A59" s="147"/>
      <c r="B59" s="146"/>
    </row>
    <row r="60" spans="1:2" ht="15">
      <c r="A60" s="147"/>
      <c r="B60" s="146"/>
    </row>
    <row r="61" spans="1:2" ht="15">
      <c r="A61" s="147"/>
      <c r="B61" s="146"/>
    </row>
    <row r="62" spans="1:2" ht="15">
      <c r="A62" s="147"/>
      <c r="B62" s="146"/>
    </row>
    <row r="63" spans="1:2" ht="15">
      <c r="A63" s="147"/>
      <c r="B63" s="1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COMPARATIVE JAN-DEC</vt:lpstr>
      <vt:lpstr>TOP TEN 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Ren-ren</dc:creator>
  <cp:lastModifiedBy>Admin</cp:lastModifiedBy>
  <dcterms:created xsi:type="dcterms:W3CDTF">2014-04-05T22:04:10Z</dcterms:created>
  <dcterms:modified xsi:type="dcterms:W3CDTF">2014-04-15T21:09:34Z</dcterms:modified>
</cp:coreProperties>
</file>